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etka\prevyk\zimny kurz\2026\"/>
    </mc:Choice>
  </mc:AlternateContent>
  <xr:revisionPtr revIDLastSave="0" documentId="8_{CCCB069E-8622-4CD6-867E-9784B30D87C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_1">Zoznam!$A$5:$AK$23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8" i="1" l="1"/>
  <c r="AG8" i="1"/>
  <c r="AH8" i="1"/>
  <c r="AI8" i="1"/>
  <c r="AJ8" i="1"/>
  <c r="AG24" i="1"/>
  <c r="AF24" i="1"/>
  <c r="AA24" i="1"/>
  <c r="Y24" i="1"/>
  <c r="W24" i="1"/>
  <c r="U24" i="1"/>
  <c r="S24" i="1"/>
  <c r="AG23" i="1"/>
  <c r="AF23" i="1"/>
  <c r="AA23" i="1"/>
  <c r="Y23" i="1"/>
  <c r="W23" i="1"/>
  <c r="U23" i="1"/>
  <c r="S23" i="1"/>
  <c r="AL25" i="1"/>
  <c r="AJ25" i="1"/>
  <c r="AI25" i="1"/>
  <c r="AH25" i="1"/>
  <c r="AG25" i="1"/>
  <c r="AF25" i="1"/>
  <c r="AL24" i="1"/>
  <c r="AJ24" i="1"/>
  <c r="AI24" i="1"/>
  <c r="AH24" i="1"/>
  <c r="AL23" i="1"/>
  <c r="AJ23" i="1"/>
  <c r="AI23" i="1"/>
  <c r="AH23" i="1"/>
  <c r="AL22" i="1"/>
  <c r="AJ22" i="1"/>
  <c r="AI22" i="1"/>
  <c r="AH22" i="1"/>
  <c r="AG22" i="1"/>
  <c r="AF22" i="1"/>
  <c r="AL21" i="1"/>
  <c r="AJ21" i="1"/>
  <c r="AI21" i="1"/>
  <c r="AH21" i="1"/>
  <c r="AG21" i="1"/>
  <c r="AF21" i="1"/>
  <c r="S21" i="1"/>
  <c r="U21" i="1"/>
  <c r="W21" i="1"/>
  <c r="Y21" i="1"/>
  <c r="AA21" i="1"/>
  <c r="S22" i="1"/>
  <c r="U22" i="1"/>
  <c r="W22" i="1"/>
  <c r="Y22" i="1"/>
  <c r="AA22" i="1"/>
  <c r="S25" i="1"/>
  <c r="U25" i="1"/>
  <c r="W25" i="1"/>
  <c r="Y25" i="1"/>
  <c r="AA25" i="1"/>
  <c r="S8" i="1"/>
  <c r="U8" i="1"/>
  <c r="W8" i="1"/>
  <c r="Y8" i="1"/>
  <c r="AA8" i="1"/>
  <c r="S9" i="1"/>
  <c r="U9" i="1"/>
  <c r="W9" i="1"/>
  <c r="Y9" i="1"/>
  <c r="AA9" i="1"/>
  <c r="S10" i="1"/>
  <c r="U10" i="1"/>
  <c r="W10" i="1"/>
  <c r="Y10" i="1"/>
  <c r="AA10" i="1"/>
  <c r="S11" i="1"/>
  <c r="U11" i="1"/>
  <c r="W11" i="1"/>
  <c r="Y11" i="1"/>
  <c r="AA11" i="1"/>
  <c r="S12" i="1"/>
  <c r="U12" i="1"/>
  <c r="W12" i="1"/>
  <c r="Y12" i="1"/>
  <c r="AA12" i="1"/>
  <c r="AL12" i="1"/>
  <c r="AL9" i="1"/>
  <c r="AQ25" i="1"/>
  <c r="AK25" i="1" s="1"/>
  <c r="AQ24" i="1"/>
  <c r="AK24" i="1" s="1"/>
  <c r="AQ23" i="1"/>
  <c r="AQ8" i="1"/>
  <c r="AK8" i="1" s="1"/>
  <c r="AJ12" i="1"/>
  <c r="AI12" i="1"/>
  <c r="AH12" i="1"/>
  <c r="AG12" i="1"/>
  <c r="AF12" i="1"/>
  <c r="AL11" i="1"/>
  <c r="AJ11" i="1"/>
  <c r="AI11" i="1"/>
  <c r="AH11" i="1"/>
  <c r="AG11" i="1"/>
  <c r="AF11" i="1"/>
  <c r="AL10" i="1"/>
  <c r="AJ10" i="1"/>
  <c r="AI10" i="1"/>
  <c r="AH10" i="1"/>
  <c r="AG10" i="1"/>
  <c r="AF10" i="1"/>
  <c r="AJ9" i="1"/>
  <c r="AI9" i="1"/>
  <c r="AH9" i="1"/>
  <c r="AG9" i="1"/>
  <c r="AF9" i="1"/>
  <c r="AQ22" i="1"/>
  <c r="AQ21" i="1"/>
  <c r="AK21" i="1" s="1"/>
  <c r="AQ12" i="1"/>
  <c r="AK12" i="1" s="1"/>
  <c r="AQ11" i="1"/>
  <c r="AQ10" i="1"/>
  <c r="AQ9" i="1"/>
  <c r="AK20" i="1"/>
  <c r="AK18" i="1"/>
  <c r="AK13" i="1"/>
  <c r="AL8" i="1"/>
  <c r="AK22" i="1" l="1"/>
  <c r="AK23" i="1"/>
  <c r="AK9" i="1"/>
  <c r="AK10" i="1"/>
  <c r="AK11" i="1"/>
  <c r="AK19" i="1"/>
  <c r="AK16" i="1"/>
</calcChain>
</file>

<file path=xl/sharedStrings.xml><?xml version="1.0" encoding="utf-8"?>
<sst xmlns="http://schemas.openxmlformats.org/spreadsheetml/2006/main" count="118" uniqueCount="98">
  <si>
    <t>P.č.</t>
  </si>
  <si>
    <t>PRIEZVISKO</t>
  </si>
  <si>
    <t>MENO</t>
  </si>
  <si>
    <t>Dátum narodenia</t>
  </si>
  <si>
    <t>Bydlisko</t>
  </si>
  <si>
    <t>Kontakt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</si>
  <si>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</si>
  <si>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</si>
  <si>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</si>
  <si>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</si>
  <si>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</si>
  <si>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</si>
  <si>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</si>
  <si>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</si>
  <si>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</si>
  <si>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</si>
  <si>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</si>
  <si>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</si>
  <si>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</si>
  <si>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</si>
  <si>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</si>
  <si>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</si>
  <si>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</si>
  <si>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</si>
  <si>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</si>
  <si>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</si>
  <si>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</si>
  <si>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</si>
  <si>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</si>
  <si>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</si>
  <si>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</si>
  <si>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LC</t>
  </si>
  <si>
    <t>Kočiš</t>
  </si>
  <si>
    <t>František</t>
  </si>
  <si>
    <t>Humenné</t>
  </si>
  <si>
    <t>Jariabkova 12</t>
  </si>
  <si>
    <t>Nie</t>
  </si>
  <si>
    <t>vegan</t>
  </si>
  <si>
    <r>
      <t>INFO: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 xml:space="preserve">Ak si chcete uplatniť ubytko + stravu na kurze v rámci prípspevku na rekreáciu zamestnanca, uhraďte iba účastnícky poplatok, ev. doučovanie. Neuhrádzajte ubytovanie + stravu. </t>
    </r>
  </si>
  <si>
    <t>UBYTOVANIE</t>
  </si>
  <si>
    <t>≥3</t>
  </si>
  <si>
    <t>Letný kurz mám:    [rok, organizátor]</t>
  </si>
  <si>
    <t>Poznámka:</t>
  </si>
  <si>
    <t>Chata pri Zelenom plese</t>
  </si>
  <si>
    <t xml:space="preserve">     Číslo preukazu SVTS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</si>
  <si>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</si>
  <si>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</si>
  <si>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</si>
  <si>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</si>
  <si>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</si>
  <si>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</si>
  <si>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</si>
  <si>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</si>
  <si>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VHT precvičovanie nedeľa  14.00-18.00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</si>
  <si>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</si>
  <si>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</si>
  <si>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</si>
  <si>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</si>
  <si>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</si>
  <si>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</si>
  <si>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</si>
  <si>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</si>
  <si>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</si>
  <si>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</si>
  <si>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</si>
  <si>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</si>
  <si>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</si>
  <si>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</si>
  <si>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</si>
  <si>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</si>
  <si>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</si>
  <si>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</si>
  <si>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</si>
  <si>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</si>
  <si>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</si>
  <si>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</si>
  <si>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</si>
  <si>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</si>
  <si>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</si>
  <si>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</si>
  <si>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</si>
  <si>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</si>
  <si>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</si>
  <si>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</si>
  <si>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</si>
  <si>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</si>
  <si>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</si>
  <si>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</si>
  <si>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</si>
  <si>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</si>
  <si>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</si>
  <si>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>Prihláška na 41. zimný kurz základov VHT a  Základný zimný kurz ľahkého horolezectva s PREVYKom</t>
  </si>
  <si>
    <t>v. 7.XI.2025</t>
  </si>
  <si>
    <t xml:space="preserve">    26. 2. – 1. 3. 2026</t>
  </si>
  <si>
    <t xml:space="preserve">    ČÍSLO PREUKAZU                                              JAMES, KST, ČHS, KČT, EuroBEDS, ÖTK</t>
  </si>
  <si>
    <t xml:space="preserve">   DĹŽKA ČLENSTVA                                      JAMES, KST, ČHS, KČT, EuroBEDS, ÖTK</t>
  </si>
  <si>
    <t xml:space="preserve">Vyber kurz, ktorého sa chces zúčastniť </t>
  </si>
  <si>
    <t>ZĽAVA ZA UBYTOVANIE na chate sa po novom počíta podľa dĺžky členstva (JAMES, KST, ČHS, KČT, EuroBEDS, ÖTK).    Na členstvo  v Alpenvereine  ( OeAV, DAV)  nie je zľava.                                                             Ak si člen,  pre správny výpočet ceny  pls uveď  číslo preukazu (stĺpec K) a vyber dobu členstva (1 = člen 1 rok /zľava 20%/, 2 = člen 2 roky /zľava 30%/, ≥3 = člen 3 a viac rokov /zľava 50%/.                                    Výška zľavy sa overuje na chate podľa preukazu. Prosím dbajte na správne vyplnenie týchto údajov, aby nedochádzalo k nezrovnalostiam.                                                                                                                            Ak nebude údaj o dĺžke členstva správny: no problem,  na chate  doplatíte rozdiel v cene ubytovania.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</si>
</sst>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00000"/>
    <numFmt numFmtId="166" formatCode="m/d/yyyy;@"/>
    <numFmt numFmtId="167" formatCode="000\ 00"/>
    <numFmt numFmtId="168" formatCode="_-* #,##0.00\ [$€-1]_-;\-* #,##0.00\ [$€-1]_-;_-* \-??\ [$€-1]_-;_-@_-"/>
    <numFmt numFmtId="169" formatCode="&quot;0&quot;###,###,###"/>
  </numFmts>
  <fonts count="34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b/>
      <sz val="10"/>
      <color rgb="FFDD0806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  <charset val="1"/>
    </font>
    <font>
      <b/>
      <sz val="22"/>
      <color rgb="FFFF0000"/>
      <name val="Arial"/>
      <family val="2"/>
      <charset val="238"/>
    </font>
    <font>
      <b/>
      <sz val="22"/>
      <color rgb="FFFF0000"/>
      <name val="Times New Roman"/>
      <family val="1"/>
      <charset val="238"/>
    </font>
    <font>
      <sz val="10"/>
      <color rgb="FFFF0000"/>
      <name val="Arial"/>
      <family val="2"/>
      <charset val="1"/>
    </font>
    <font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23" fillId="0" borderId="0" applyNumberFormat="0" applyFill="0" applyBorder="0" applyAlignment="0" applyProtection="0"/>
  </cellStyleXfs>
  <cellXfs count="295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6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8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1" fontId="12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" fillId="5" borderId="20" xfId="0" applyFont="1" applyFill="1" applyBorder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0" fontId="5" fillId="3" borderId="15" xfId="0" applyFont="1" applyFill="1" applyBorder="1" applyAlignment="1" applyProtection="1">
      <alignment horizontal="center"/>
      <protection hidden="1"/>
    </xf>
    <xf numFmtId="0" fontId="5" fillId="3" borderId="36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1" fillId="2" borderId="1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18" xfId="0" applyFont="1" applyFill="1" applyBorder="1" applyAlignment="1" applyProtection="1">
      <alignment horizontal="center"/>
      <protection hidden="1"/>
    </xf>
    <xf numFmtId="0" fontId="5" fillId="5" borderId="30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5" xfId="0" applyFont="1" applyFill="1" applyBorder="1" applyAlignment="1" applyProtection="1">
      <alignment horizontal="center"/>
      <protection hidden="1"/>
    </xf>
    <xf numFmtId="0" fontId="5" fillId="8" borderId="30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shrinkToFi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42" xfId="0" applyFont="1" applyFill="1" applyBorder="1" applyAlignment="1" applyProtection="1">
      <alignment horizontal="center" textRotation="90"/>
      <protection hidden="1"/>
    </xf>
    <xf numFmtId="0" fontId="5" fillId="3" borderId="33" xfId="0" applyFont="1" applyFill="1" applyBorder="1" applyAlignment="1" applyProtection="1">
      <alignment horizontal="center" textRotation="90"/>
      <protection hidden="1"/>
    </xf>
    <xf numFmtId="0" fontId="5" fillId="3" borderId="41" xfId="0" applyFont="1" applyFill="1" applyBorder="1" applyAlignment="1" applyProtection="1">
      <alignment horizontal="center" textRotation="90"/>
      <protection hidden="1"/>
    </xf>
    <xf numFmtId="0" fontId="5" fillId="3" borderId="1" xfId="0" applyFont="1" applyFill="1" applyBorder="1" applyAlignment="1" applyProtection="1">
      <alignment horizontal="center" textRotation="90"/>
      <protection hidden="1"/>
    </xf>
    <xf numFmtId="0" fontId="5" fillId="3" borderId="39" xfId="0" applyFont="1" applyFill="1" applyBorder="1" applyAlignment="1" applyProtection="1">
      <alignment horizontal="center" textRotation="90" wrapText="1"/>
      <protection hidden="1"/>
    </xf>
    <xf numFmtId="0" fontId="5" fillId="3" borderId="40" xfId="0" applyFont="1" applyFill="1" applyBorder="1" applyAlignment="1" applyProtection="1">
      <alignment horizontal="center" textRotation="90"/>
      <protection hidden="1"/>
    </xf>
    <xf numFmtId="0" fontId="8" fillId="9" borderId="8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1" xfId="0" applyNumberFormat="1" applyFont="1" applyFill="1" applyBorder="1" applyAlignment="1" applyProtection="1">
      <alignment horizontal="center"/>
      <protection hidden="1"/>
    </xf>
    <xf numFmtId="2" fontId="1" fillId="5" borderId="27" xfId="0" applyNumberFormat="1" applyFont="1" applyFill="1" applyBorder="1" applyAlignment="1" applyProtection="1">
      <alignment horizontal="center"/>
      <protection hidden="1"/>
    </xf>
    <xf numFmtId="2" fontId="1" fillId="5" borderId="31" xfId="0" applyNumberFormat="1" applyFont="1" applyFill="1" applyBorder="1" applyAlignment="1" applyProtection="1">
      <alignment horizontal="center"/>
      <protection hidden="1"/>
    </xf>
    <xf numFmtId="0" fontId="5" fillId="8" borderId="47" xfId="0" applyFont="1" applyFill="1" applyBorder="1" applyAlignment="1" applyProtection="1">
      <alignment horizontal="center"/>
      <protection hidden="1"/>
    </xf>
    <xf numFmtId="0" fontId="1" fillId="11" borderId="20" xfId="0" applyFont="1" applyFill="1" applyBorder="1" applyAlignment="1" applyProtection="1">
      <alignment horizontal="center"/>
      <protection hidden="1"/>
    </xf>
    <xf numFmtId="0" fontId="5" fillId="8" borderId="18" xfId="0" applyFont="1" applyFill="1" applyBorder="1" applyAlignment="1" applyProtection="1">
      <alignment horizontal="center"/>
      <protection hidden="1"/>
    </xf>
    <xf numFmtId="0" fontId="1" fillId="11" borderId="13" xfId="0" applyFont="1" applyFill="1" applyBorder="1" applyAlignment="1" applyProtection="1">
      <alignment horizontal="center"/>
      <protection hidden="1"/>
    </xf>
    <xf numFmtId="0" fontId="1" fillId="11" borderId="50" xfId="0" applyFont="1" applyFill="1" applyBorder="1" applyAlignment="1" applyProtection="1">
      <alignment horizontal="center"/>
      <protection hidden="1"/>
    </xf>
    <xf numFmtId="0" fontId="1" fillId="11" borderId="34" xfId="0" applyFont="1" applyFill="1" applyBorder="1" applyAlignment="1" applyProtection="1">
      <alignment horizontal="center"/>
      <protection hidden="1"/>
    </xf>
    <xf numFmtId="0" fontId="1" fillId="11" borderId="19" xfId="0" applyFont="1" applyFill="1" applyBorder="1" applyAlignment="1" applyProtection="1">
      <alignment horizontal="center"/>
      <protection hidden="1"/>
    </xf>
    <xf numFmtId="0" fontId="1" fillId="5" borderId="50" xfId="0" applyFont="1" applyFill="1" applyBorder="1" applyAlignment="1" applyProtection="1">
      <alignment horizontal="center"/>
      <protection hidden="1"/>
    </xf>
    <xf numFmtId="0" fontId="1" fillId="5" borderId="34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 textRotation="90" shrinkToFit="1"/>
      <protection hidden="1"/>
    </xf>
    <xf numFmtId="0" fontId="5" fillId="3" borderId="17" xfId="0" applyFont="1" applyFill="1" applyBorder="1" applyAlignment="1" applyProtection="1">
      <alignment horizontal="center" textRotation="90" wrapText="1"/>
      <protection hidden="1"/>
    </xf>
    <xf numFmtId="1" fontId="1" fillId="10" borderId="25" xfId="0" applyNumberFormat="1" applyFont="1" applyFill="1" applyBorder="1" applyAlignment="1" applyProtection="1">
      <alignment horizontal="center"/>
      <protection hidden="1"/>
    </xf>
    <xf numFmtId="1" fontId="1" fillId="10" borderId="18" xfId="0" applyNumberFormat="1" applyFont="1" applyFill="1" applyBorder="1" applyAlignment="1" applyProtection="1">
      <alignment horizontal="center"/>
      <protection hidden="1"/>
    </xf>
    <xf numFmtId="1" fontId="1" fillId="10" borderId="30" xfId="0" applyNumberFormat="1" applyFont="1" applyFill="1" applyBorder="1" applyAlignment="1" applyProtection="1">
      <alignment horizontal="center"/>
      <protection hidden="1"/>
    </xf>
    <xf numFmtId="0" fontId="1" fillId="11" borderId="5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2" fontId="1" fillId="11" borderId="21" xfId="0" applyNumberFormat="1" applyFont="1" applyFill="1" applyBorder="1" applyAlignment="1" applyProtection="1">
      <alignment horizontal="center"/>
      <protection hidden="1"/>
    </xf>
    <xf numFmtId="0" fontId="1" fillId="11" borderId="28" xfId="0" applyFont="1" applyFill="1" applyBorder="1" applyAlignment="1" applyProtection="1">
      <alignment horizontal="center"/>
      <protection hidden="1"/>
    </xf>
    <xf numFmtId="2" fontId="1" fillId="11" borderId="27" xfId="0" applyNumberFormat="1" applyFont="1" applyFill="1" applyBorder="1" applyAlignment="1" applyProtection="1">
      <alignment horizontal="center"/>
      <protection hidden="1"/>
    </xf>
    <xf numFmtId="0" fontId="1" fillId="11" borderId="32" xfId="0" applyFont="1" applyFill="1" applyBorder="1" applyAlignment="1" applyProtection="1">
      <alignment horizontal="center"/>
      <protection hidden="1"/>
    </xf>
    <xf numFmtId="2" fontId="1" fillId="11" borderId="31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textRotation="90"/>
      <protection hidden="1"/>
    </xf>
    <xf numFmtId="0" fontId="25" fillId="0" borderId="0" xfId="0" applyFont="1" applyProtection="1">
      <protection hidden="1"/>
    </xf>
    <xf numFmtId="1" fontId="25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1" fontId="1" fillId="0" borderId="25" xfId="0" applyNumberFormat="1" applyFont="1" applyBorder="1" applyAlignment="1" applyProtection="1">
      <alignment horizontal="center"/>
      <protection locked="0" hidden="1"/>
    </xf>
    <xf numFmtId="1" fontId="1" fillId="0" borderId="18" xfId="0" applyNumberFormat="1" applyFont="1" applyBorder="1" applyAlignment="1" applyProtection="1">
      <alignment horizontal="center"/>
      <protection locked="0" hidden="1"/>
    </xf>
    <xf numFmtId="1" fontId="1" fillId="0" borderId="30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shrinkToFit="1"/>
      <protection locked="0" hidden="1"/>
    </xf>
    <xf numFmtId="0" fontId="1" fillId="0" borderId="5" xfId="0" applyFont="1" applyBorder="1" applyAlignment="1" applyProtection="1">
      <alignment shrinkToFit="1"/>
      <protection locked="0" hidden="1"/>
    </xf>
    <xf numFmtId="14" fontId="1" fillId="0" borderId="5" xfId="0" applyNumberFormat="1" applyFont="1" applyBorder="1" applyAlignment="1" applyProtection="1">
      <alignment horizontal="left" shrinkToFit="1"/>
      <protection locked="0" hidden="1"/>
    </xf>
    <xf numFmtId="164" fontId="1" fillId="0" borderId="5" xfId="0" applyNumberFormat="1" applyFont="1" applyBorder="1" applyAlignment="1" applyProtection="1">
      <alignment shrinkToFit="1"/>
      <protection locked="0" hidden="1"/>
    </xf>
    <xf numFmtId="165" fontId="8" fillId="0" borderId="5" xfId="0" applyNumberFormat="1" applyFont="1" applyBorder="1" applyAlignment="1" applyProtection="1">
      <alignment horizontal="left" shrinkToFit="1"/>
      <protection locked="0" hidden="1"/>
    </xf>
    <xf numFmtId="169" fontId="1" fillId="0" borderId="5" xfId="0" applyNumberFormat="1" applyFont="1" applyBorder="1" applyAlignment="1" applyProtection="1">
      <alignment horizontal="left" shrinkToFit="1"/>
      <protection locked="0" hidden="1"/>
    </xf>
    <xf numFmtId="1" fontId="1" fillId="0" borderId="20" xfId="0" applyNumberFormat="1" applyFont="1" applyBorder="1" applyAlignment="1" applyProtection="1">
      <alignment horizontal="center"/>
      <protection locked="0" hidden="1"/>
    </xf>
    <xf numFmtId="1" fontId="1" fillId="0" borderId="6" xfId="0" applyNumberFormat="1" applyFont="1" applyBorder="1" applyAlignment="1" applyProtection="1">
      <alignment horizontal="center" shrinkToFit="1"/>
      <protection locked="0" hidden="1"/>
    </xf>
    <xf numFmtId="1" fontId="1" fillId="12" borderId="25" xfId="0" applyNumberFormat="1" applyFont="1" applyFill="1" applyBorder="1" applyAlignment="1" applyProtection="1">
      <alignment horizontal="center"/>
      <protection locked="0" hidden="1"/>
    </xf>
    <xf numFmtId="1" fontId="1" fillId="13" borderId="22" xfId="0" applyNumberFormat="1" applyFont="1" applyFill="1" applyBorder="1" applyAlignment="1" applyProtection="1">
      <alignment horizontal="center"/>
      <protection locked="0" hidden="1"/>
    </xf>
    <xf numFmtId="1" fontId="1" fillId="0" borderId="21" xfId="0" applyNumberFormat="1" applyFont="1" applyBorder="1" applyAlignment="1" applyProtection="1">
      <alignment horizontal="center"/>
      <protection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1" fontId="1" fillId="13" borderId="21" xfId="0" applyNumberFormat="1" applyFont="1" applyFill="1" applyBorder="1" applyAlignment="1" applyProtection="1">
      <alignment horizontal="center"/>
      <protection hidden="1"/>
    </xf>
    <xf numFmtId="1" fontId="1" fillId="13" borderId="24" xfId="0" applyNumberFormat="1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hidden="1"/>
    </xf>
    <xf numFmtId="1" fontId="1" fillId="6" borderId="5" xfId="0" applyNumberFormat="1" applyFont="1" applyFill="1" applyBorder="1" applyAlignment="1" applyProtection="1">
      <alignment horizontal="center"/>
      <protection locked="0" hidden="1"/>
    </xf>
    <xf numFmtId="0" fontId="1" fillId="0" borderId="25" xfId="0" applyFont="1" applyBorder="1" applyAlignment="1" applyProtection="1">
      <alignment horizontal="left"/>
      <protection locked="0" hidden="1"/>
    </xf>
    <xf numFmtId="0" fontId="1" fillId="0" borderId="20" xfId="0" applyFont="1" applyBorder="1" applyAlignment="1" applyProtection="1">
      <alignment horizontal="left"/>
      <protection locked="0" hidden="1"/>
    </xf>
    <xf numFmtId="166" fontId="1" fillId="0" borderId="26" xfId="0" applyNumberFormat="1" applyFont="1" applyBorder="1" applyAlignment="1" applyProtection="1">
      <alignment horizontal="left" shrinkToFit="1"/>
      <protection locked="0" hidden="1"/>
    </xf>
    <xf numFmtId="14" fontId="1" fillId="0" borderId="26" xfId="0" applyNumberFormat="1" applyFont="1" applyBorder="1" applyAlignment="1" applyProtection="1">
      <alignment horizontal="left" shrinkToFit="1"/>
      <protection locked="0" hidden="1"/>
    </xf>
    <xf numFmtId="167" fontId="1" fillId="0" borderId="26" xfId="0" applyNumberFormat="1" applyFont="1" applyBorder="1" applyAlignment="1" applyProtection="1">
      <alignment horizontal="left" shrinkToFit="1"/>
      <protection locked="0" hidden="1"/>
    </xf>
    <xf numFmtId="165" fontId="1" fillId="0" borderId="26" xfId="0" applyNumberFormat="1" applyFont="1" applyBorder="1" applyAlignment="1" applyProtection="1">
      <alignment horizontal="left" shrinkToFit="1"/>
      <protection locked="0" hidden="1"/>
    </xf>
    <xf numFmtId="49" fontId="8" fillId="0" borderId="26" xfId="0" applyNumberFormat="1" applyFont="1" applyBorder="1" applyAlignment="1" applyProtection="1">
      <alignment horizontal="left"/>
      <protection locked="0" hidden="1"/>
    </xf>
    <xf numFmtId="169" fontId="8" fillId="0" borderId="26" xfId="0" applyNumberFormat="1" applyFont="1" applyBorder="1" applyAlignment="1" applyProtection="1">
      <alignment horizontal="left"/>
      <protection locked="0" hidden="1"/>
    </xf>
    <xf numFmtId="1" fontId="1" fillId="0" borderId="20" xfId="0" applyNumberFormat="1" applyFont="1" applyBorder="1" applyAlignment="1" applyProtection="1">
      <alignment horizontal="center" shrinkToFit="1"/>
      <protection locked="0" hidden="1"/>
    </xf>
    <xf numFmtId="1" fontId="1" fillId="12" borderId="18" xfId="0" applyNumberFormat="1" applyFont="1" applyFill="1" applyBorder="1" applyAlignment="1" applyProtection="1">
      <alignment horizontal="center"/>
      <protection locked="0" hidden="1"/>
    </xf>
    <xf numFmtId="1" fontId="1" fillId="13" borderId="43" xfId="0" applyNumberFormat="1" applyFont="1" applyFill="1" applyBorder="1" applyAlignment="1" applyProtection="1">
      <alignment horizontal="center"/>
      <protection locked="0" hidden="1"/>
    </xf>
    <xf numFmtId="1" fontId="1" fillId="0" borderId="23" xfId="0" applyNumberFormat="1" applyFont="1" applyBorder="1" applyAlignment="1" applyProtection="1">
      <alignment horizontal="center"/>
      <protection hidden="1"/>
    </xf>
    <xf numFmtId="1" fontId="1" fillId="0" borderId="44" xfId="0" applyNumberFormat="1" applyFont="1" applyBorder="1" applyAlignment="1" applyProtection="1">
      <alignment horizontal="center"/>
      <protection locked="0" hidden="1"/>
    </xf>
    <xf numFmtId="1" fontId="1" fillId="13" borderId="23" xfId="0" applyNumberFormat="1" applyFont="1" applyFill="1" applyBorder="1" applyAlignment="1" applyProtection="1">
      <alignment horizontal="center"/>
      <protection hidden="1"/>
    </xf>
    <xf numFmtId="1" fontId="1" fillId="13" borderId="44" xfId="0" applyNumberFormat="1" applyFont="1" applyFill="1" applyBorder="1" applyAlignment="1" applyProtection="1">
      <alignment horizontal="center"/>
      <protection locked="0" hidden="1"/>
    </xf>
    <xf numFmtId="1" fontId="1" fillId="0" borderId="45" xfId="0" applyNumberFormat="1" applyFont="1" applyBorder="1" applyAlignment="1" applyProtection="1">
      <alignment horizontal="center"/>
      <protection hidden="1"/>
    </xf>
    <xf numFmtId="1" fontId="1" fillId="6" borderId="20" xfId="0" applyNumberFormat="1" applyFont="1" applyFill="1" applyBorder="1" applyAlignment="1" applyProtection="1">
      <alignment horizontal="center"/>
      <protection locked="0" hidden="1"/>
    </xf>
    <xf numFmtId="0" fontId="1" fillId="0" borderId="18" xfId="0" applyFont="1" applyBorder="1" applyAlignment="1" applyProtection="1">
      <alignment horizontal="left"/>
      <protection locked="0" hidden="1"/>
    </xf>
    <xf numFmtId="0" fontId="8" fillId="0" borderId="31" xfId="0" applyFont="1" applyBorder="1" applyAlignment="1" applyProtection="1">
      <alignment horizontal="left"/>
      <protection locked="0" hidden="1"/>
    </xf>
    <xf numFmtId="0" fontId="1" fillId="0" borderId="13" xfId="0" applyFont="1" applyBorder="1" applyAlignment="1" applyProtection="1">
      <alignment horizontal="left"/>
      <protection locked="0" hidden="1"/>
    </xf>
    <xf numFmtId="14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3" xfId="0" applyNumberFormat="1" applyFont="1" applyBorder="1" applyAlignment="1" applyProtection="1">
      <alignment horizontal="left" shrinkToFit="1"/>
      <protection locked="0" hidden="1"/>
    </xf>
    <xf numFmtId="165" fontId="1" fillId="0" borderId="14" xfId="0" applyNumberFormat="1" applyFont="1" applyBorder="1" applyAlignment="1" applyProtection="1">
      <alignment horizontal="left" shrinkToFit="1"/>
      <protection locked="0" hidden="1"/>
    </xf>
    <xf numFmtId="164" fontId="1" fillId="0" borderId="14" xfId="0" applyNumberFormat="1" applyFont="1" applyBorder="1" applyAlignment="1" applyProtection="1">
      <alignment horizontal="left" shrinkToFit="1"/>
      <protection locked="0" hidden="1"/>
    </xf>
    <xf numFmtId="169" fontId="8" fillId="0" borderId="14" xfId="0" applyNumberFormat="1" applyFont="1" applyBorder="1" applyAlignment="1" applyProtection="1">
      <alignment horizontal="left"/>
      <protection locked="0" hidden="1"/>
    </xf>
    <xf numFmtId="49" fontId="8" fillId="0" borderId="14" xfId="0" applyNumberFormat="1" applyFont="1" applyBorder="1" applyAlignment="1" applyProtection="1">
      <alignment horizontal="left"/>
      <protection locked="0" hidden="1"/>
    </xf>
    <xf numFmtId="1" fontId="1" fillId="0" borderId="13" xfId="0" applyNumberFormat="1" applyFont="1" applyBorder="1" applyAlignment="1" applyProtection="1">
      <alignment horizontal="center"/>
      <protection locked="0" hidden="1"/>
    </xf>
    <xf numFmtId="1" fontId="1" fillId="0" borderId="13" xfId="0" applyNumberFormat="1" applyFont="1" applyBorder="1" applyAlignment="1" applyProtection="1">
      <alignment horizontal="center" shrinkToFit="1"/>
      <protection locked="0" hidden="1"/>
    </xf>
    <xf numFmtId="1" fontId="1" fillId="12" borderId="30" xfId="0" applyNumberFormat="1" applyFont="1" applyFill="1" applyBorder="1" applyAlignment="1" applyProtection="1">
      <alignment horizontal="center"/>
      <protection locked="0" hidden="1"/>
    </xf>
    <xf numFmtId="1" fontId="1" fillId="13" borderId="42" xfId="0" applyNumberFormat="1" applyFont="1" applyFill="1" applyBorder="1" applyAlignment="1" applyProtection="1">
      <alignment horizontal="center"/>
      <protection locked="0" hidden="1"/>
    </xf>
    <xf numFmtId="1" fontId="1" fillId="0" borderId="33" xfId="0" applyNumberFormat="1" applyFont="1" applyBorder="1" applyAlignment="1" applyProtection="1">
      <alignment horizontal="center"/>
      <protection hidden="1"/>
    </xf>
    <xf numFmtId="1" fontId="1" fillId="0" borderId="41" xfId="0" applyNumberFormat="1" applyFont="1" applyBorder="1" applyAlignment="1" applyProtection="1">
      <alignment horizontal="center"/>
      <protection locked="0" hidden="1"/>
    </xf>
    <xf numFmtId="1" fontId="1" fillId="13" borderId="33" xfId="0" applyNumberFormat="1" applyFont="1" applyFill="1" applyBorder="1" applyAlignment="1" applyProtection="1">
      <alignment horizontal="center"/>
      <protection hidden="1"/>
    </xf>
    <xf numFmtId="1" fontId="1" fillId="13" borderId="41" xfId="0" applyNumberFormat="1" applyFont="1" applyFill="1" applyBorder="1" applyAlignment="1" applyProtection="1">
      <alignment horizontal="center"/>
      <protection locked="0" hidden="1"/>
    </xf>
    <xf numFmtId="1" fontId="1" fillId="0" borderId="1" xfId="0" applyNumberFormat="1" applyFont="1" applyBorder="1" applyAlignment="1" applyProtection="1">
      <alignment horizontal="center"/>
      <protection hidden="1"/>
    </xf>
    <xf numFmtId="1" fontId="1" fillId="6" borderId="13" xfId="0" applyNumberFormat="1" applyFont="1" applyFill="1" applyBorder="1" applyAlignment="1" applyProtection="1">
      <alignment horizontal="center"/>
      <protection locked="0" hidden="1"/>
    </xf>
    <xf numFmtId="0" fontId="1" fillId="0" borderId="30" xfId="0" applyFont="1" applyBorder="1" applyAlignment="1" applyProtection="1">
      <alignment horizontal="left"/>
      <protection locked="0" hidden="1"/>
    </xf>
    <xf numFmtId="166" fontId="14" fillId="0" borderId="0" xfId="0" applyNumberFormat="1" applyFont="1" applyAlignment="1" applyProtection="1">
      <alignment horizontal="left" vertical="top" wrapText="1" shrinkToFit="1"/>
      <protection hidden="1"/>
    </xf>
    <xf numFmtId="166" fontId="5" fillId="0" borderId="0" xfId="0" applyNumberFormat="1" applyFont="1" applyAlignment="1" applyProtection="1">
      <alignment horizontal="left" vertical="top" shrinkToFit="1"/>
      <protection hidden="1"/>
    </xf>
    <xf numFmtId="0" fontId="9" fillId="0" borderId="0" xfId="1" applyFont="1" applyAlignment="1" applyProtection="1">
      <alignment horizontal="left" wrapText="1"/>
      <protection hidden="1"/>
    </xf>
    <xf numFmtId="0" fontId="9" fillId="0" borderId="0" xfId="1" applyFont="1" applyAlignment="1" applyProtection="1">
      <alignment horizontal="left" vertical="center" wrapText="1"/>
      <protection hidden="1"/>
    </xf>
    <xf numFmtId="0" fontId="8" fillId="8" borderId="21" xfId="0" applyFont="1" applyFill="1" applyBorder="1" applyAlignment="1" applyProtection="1">
      <alignment horizontal="left" shrinkToFit="1"/>
      <protection hidden="1"/>
    </xf>
    <xf numFmtId="0" fontId="1" fillId="8" borderId="5" xfId="0" applyFont="1" applyFill="1" applyBorder="1" applyAlignment="1" applyProtection="1">
      <alignment horizontal="left" shrinkToFit="1"/>
      <protection hidden="1"/>
    </xf>
    <xf numFmtId="14" fontId="1" fillId="8" borderId="5" xfId="0" applyNumberFormat="1" applyFont="1" applyFill="1" applyBorder="1" applyAlignment="1" applyProtection="1">
      <alignment horizontal="left" shrinkToFit="1"/>
      <protection hidden="1"/>
    </xf>
    <xf numFmtId="164" fontId="1" fillId="8" borderId="5" xfId="0" applyNumberFormat="1" applyFont="1" applyFill="1" applyBorder="1" applyAlignment="1" applyProtection="1">
      <alignment horizontal="left" shrinkToFit="1"/>
      <protection hidden="1"/>
    </xf>
    <xf numFmtId="167" fontId="8" fillId="8" borderId="5" xfId="0" applyNumberFormat="1" applyFont="1" applyFill="1" applyBorder="1" applyAlignment="1" applyProtection="1">
      <alignment horizontal="left" shrinkToFit="1"/>
      <protection hidden="1"/>
    </xf>
    <xf numFmtId="169" fontId="1" fillId="8" borderId="5" xfId="0" applyNumberFormat="1" applyFont="1" applyFill="1" applyBorder="1" applyAlignment="1" applyProtection="1">
      <alignment horizontal="left" shrinkToFit="1"/>
      <protection hidden="1"/>
    </xf>
    <xf numFmtId="164" fontId="23" fillId="8" borderId="5" xfId="2" applyNumberFormat="1" applyFill="1" applyBorder="1" applyAlignment="1" applyProtection="1">
      <alignment horizontal="left" shrinkToFit="1"/>
      <protection hidden="1"/>
    </xf>
    <xf numFmtId="1" fontId="1" fillId="10" borderId="5" xfId="0" applyNumberFormat="1" applyFont="1" applyFill="1" applyBorder="1" applyAlignment="1" applyProtection="1">
      <alignment horizontal="center"/>
      <protection hidden="1"/>
    </xf>
    <xf numFmtId="1" fontId="1" fillId="10" borderId="5" xfId="0" applyNumberFormat="1" applyFont="1" applyFill="1" applyBorder="1" applyAlignment="1" applyProtection="1">
      <alignment horizontal="center" shrinkToFit="1"/>
      <protection hidden="1"/>
    </xf>
    <xf numFmtId="1" fontId="1" fillId="7" borderId="25" xfId="0" applyNumberFormat="1" applyFont="1" applyFill="1" applyBorder="1" applyAlignment="1" applyProtection="1">
      <alignment horizontal="center" vertical="center"/>
      <protection hidden="1"/>
    </xf>
    <xf numFmtId="1" fontId="1" fillId="7" borderId="37" xfId="0" applyNumberFormat="1" applyFont="1" applyFill="1" applyBorder="1" applyAlignment="1" applyProtection="1">
      <alignment horizontal="center" vertical="center"/>
      <protection hidden="1"/>
    </xf>
    <xf numFmtId="1" fontId="1" fillId="7" borderId="25" xfId="0" applyNumberFormat="1" applyFont="1" applyFill="1" applyBorder="1" applyAlignment="1" applyProtection="1">
      <alignment horizontal="center"/>
      <protection hidden="1"/>
    </xf>
    <xf numFmtId="1" fontId="1" fillId="7" borderId="21" xfId="0" applyNumberFormat="1" applyFont="1" applyFill="1" applyBorder="1" applyAlignment="1" applyProtection="1">
      <alignment horizontal="center"/>
      <protection hidden="1"/>
    </xf>
    <xf numFmtId="1" fontId="1" fillId="7" borderId="24" xfId="0" applyNumberFormat="1" applyFont="1" applyFill="1" applyBorder="1" applyAlignment="1" applyProtection="1">
      <alignment horizontal="center"/>
      <protection hidden="1"/>
    </xf>
    <xf numFmtId="1" fontId="1" fillId="7" borderId="37" xfId="0" applyNumberFormat="1" applyFont="1" applyFill="1" applyBorder="1" applyAlignment="1" applyProtection="1">
      <alignment horizontal="center"/>
      <protection hidden="1"/>
    </xf>
    <xf numFmtId="0" fontId="1" fillId="10" borderId="37" xfId="0" applyFont="1" applyFill="1" applyBorder="1" applyAlignment="1" applyProtection="1">
      <alignment horizontal="left"/>
      <protection hidden="1"/>
    </xf>
    <xf numFmtId="1" fontId="1" fillId="14" borderId="5" xfId="0" applyNumberFormat="1" applyFont="1" applyFill="1" applyBorder="1" applyAlignment="1" applyProtection="1">
      <alignment horizontal="center"/>
      <protection hidden="1"/>
    </xf>
    <xf numFmtId="0" fontId="1" fillId="8" borderId="25" xfId="0" applyFont="1" applyFill="1" applyBorder="1" applyProtection="1">
      <protection hidden="1"/>
    </xf>
    <xf numFmtId="0" fontId="1" fillId="8" borderId="46" xfId="0" applyFont="1" applyFill="1" applyBorder="1" applyProtection="1">
      <protection hidden="1"/>
    </xf>
    <xf numFmtId="0" fontId="0" fillId="8" borderId="48" xfId="0" applyFill="1" applyBorder="1" applyAlignment="1" applyProtection="1">
      <alignment horizontal="left"/>
      <protection hidden="1"/>
    </xf>
    <xf numFmtId="0" fontId="1" fillId="8" borderId="11" xfId="0" applyFont="1" applyFill="1" applyBorder="1" applyAlignment="1" applyProtection="1">
      <alignment horizontal="left"/>
      <protection hidden="1"/>
    </xf>
    <xf numFmtId="14" fontId="1" fillId="8" borderId="11" xfId="0" applyNumberFormat="1" applyFont="1" applyFill="1" applyBorder="1" applyAlignment="1" applyProtection="1">
      <alignment horizontal="left" shrinkToFit="1"/>
      <protection hidden="1"/>
    </xf>
    <xf numFmtId="164" fontId="1" fillId="8" borderId="11" xfId="0" applyNumberFormat="1" applyFont="1" applyFill="1" applyBorder="1" applyAlignment="1" applyProtection="1">
      <alignment horizontal="left" shrinkToFit="1"/>
      <protection hidden="1"/>
    </xf>
    <xf numFmtId="167" fontId="1" fillId="8" borderId="11" xfId="0" applyNumberFormat="1" applyFont="1" applyFill="1" applyBorder="1" applyAlignment="1" applyProtection="1">
      <alignment horizontal="left" shrinkToFit="1"/>
      <protection hidden="1"/>
    </xf>
    <xf numFmtId="169" fontId="1" fillId="8" borderId="11" xfId="0" applyNumberFormat="1" applyFont="1" applyFill="1" applyBorder="1" applyAlignment="1" applyProtection="1">
      <alignment horizontal="left" shrinkToFit="1"/>
      <protection hidden="1"/>
    </xf>
    <xf numFmtId="164" fontId="23" fillId="8" borderId="11" xfId="2" applyNumberFormat="1" applyFill="1" applyBorder="1" applyAlignment="1" applyProtection="1">
      <alignment horizontal="left" shrinkToFit="1"/>
      <protection hidden="1"/>
    </xf>
    <xf numFmtId="1" fontId="1" fillId="10" borderId="20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1" fontId="1" fillId="10" borderId="20" xfId="0" applyNumberFormat="1" applyFont="1" applyFill="1" applyBorder="1" applyAlignment="1" applyProtection="1">
      <alignment horizontal="center" shrinkToFit="1"/>
      <protection hidden="1"/>
    </xf>
    <xf numFmtId="1" fontId="1" fillId="7" borderId="18" xfId="0" applyNumberFormat="1" applyFont="1" applyFill="1" applyBorder="1" applyAlignment="1" applyProtection="1">
      <alignment horizontal="center" vertical="center"/>
      <protection hidden="1"/>
    </xf>
    <xf numFmtId="1" fontId="1" fillId="7" borderId="51" xfId="0" applyNumberFormat="1" applyFont="1" applyFill="1" applyBorder="1" applyAlignment="1" applyProtection="1">
      <alignment horizontal="center" vertical="center"/>
      <protection hidden="1"/>
    </xf>
    <xf numFmtId="1" fontId="1" fillId="7" borderId="18" xfId="0" applyNumberFormat="1" applyFont="1" applyFill="1" applyBorder="1" applyAlignment="1" applyProtection="1">
      <alignment horizontal="center"/>
      <protection hidden="1"/>
    </xf>
    <xf numFmtId="1" fontId="1" fillId="7" borderId="27" xfId="0" applyNumberFormat="1" applyFont="1" applyFill="1" applyBorder="1" applyAlignment="1" applyProtection="1">
      <alignment horizontal="center"/>
      <protection hidden="1"/>
    </xf>
    <xf numFmtId="1" fontId="1" fillId="7" borderId="28" xfId="0" applyNumberFormat="1" applyFont="1" applyFill="1" applyBorder="1" applyAlignment="1" applyProtection="1">
      <alignment horizontal="center"/>
      <protection hidden="1"/>
    </xf>
    <xf numFmtId="1" fontId="1" fillId="7" borderId="51" xfId="0" applyNumberFormat="1" applyFont="1" applyFill="1" applyBorder="1" applyAlignment="1" applyProtection="1">
      <alignment horizontal="center"/>
      <protection hidden="1"/>
    </xf>
    <xf numFmtId="0" fontId="1" fillId="10" borderId="51" xfId="0" applyFont="1" applyFill="1" applyBorder="1" applyAlignment="1" applyProtection="1">
      <alignment horizontal="left"/>
      <protection hidden="1"/>
    </xf>
    <xf numFmtId="1" fontId="1" fillId="14" borderId="20" xfId="0" applyNumberFormat="1" applyFont="1" applyFill="1" applyBorder="1" applyAlignment="1" applyProtection="1">
      <alignment horizontal="center"/>
      <protection hidden="1"/>
    </xf>
    <xf numFmtId="0" fontId="1" fillId="8" borderId="47" xfId="0" applyFont="1" applyFill="1" applyBorder="1" applyProtection="1">
      <protection hidden="1"/>
    </xf>
    <xf numFmtId="0" fontId="1" fillId="8" borderId="49" xfId="0" applyFont="1" applyFill="1" applyBorder="1" applyProtection="1">
      <protection hidden="1"/>
    </xf>
    <xf numFmtId="0" fontId="8" fillId="8" borderId="27" xfId="0" applyFont="1" applyFill="1" applyBorder="1" applyAlignment="1" applyProtection="1">
      <alignment horizontal="left" shrinkToFit="1"/>
      <protection hidden="1"/>
    </xf>
    <xf numFmtId="0" fontId="1" fillId="8" borderId="20" xfId="0" applyFont="1" applyFill="1" applyBorder="1" applyAlignment="1" applyProtection="1">
      <alignment horizontal="left" shrinkToFit="1"/>
      <protection hidden="1"/>
    </xf>
    <xf numFmtId="14" fontId="1" fillId="8" borderId="20" xfId="0" applyNumberFormat="1" applyFont="1" applyFill="1" applyBorder="1" applyAlignment="1" applyProtection="1">
      <alignment horizontal="left" shrinkToFit="1"/>
      <protection hidden="1"/>
    </xf>
    <xf numFmtId="164" fontId="1" fillId="8" borderId="20" xfId="0" applyNumberFormat="1" applyFont="1" applyFill="1" applyBorder="1" applyAlignment="1" applyProtection="1">
      <alignment horizontal="left" shrinkToFit="1"/>
      <protection hidden="1"/>
    </xf>
    <xf numFmtId="167" fontId="8" fillId="8" borderId="20" xfId="0" applyNumberFormat="1" applyFont="1" applyFill="1" applyBorder="1" applyAlignment="1" applyProtection="1">
      <alignment horizontal="left" shrinkToFit="1"/>
      <protection hidden="1"/>
    </xf>
    <xf numFmtId="169" fontId="1" fillId="8" borderId="20" xfId="0" applyNumberFormat="1" applyFont="1" applyFill="1" applyBorder="1" applyAlignment="1" applyProtection="1">
      <alignment horizontal="left" shrinkToFit="1"/>
      <protection hidden="1"/>
    </xf>
    <xf numFmtId="164" fontId="23" fillId="8" borderId="20" xfId="2" applyNumberFormat="1" applyFill="1" applyBorder="1" applyAlignment="1" applyProtection="1">
      <alignment horizontal="left" shrinkToFit="1"/>
      <protection hidden="1"/>
    </xf>
    <xf numFmtId="0" fontId="1" fillId="8" borderId="18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0" fillId="8" borderId="27" xfId="0" applyFill="1" applyBorder="1" applyAlignment="1" applyProtection="1">
      <alignment horizontal="left"/>
      <protection hidden="1"/>
    </xf>
    <xf numFmtId="0" fontId="1" fillId="8" borderId="20" xfId="0" applyFont="1" applyFill="1" applyBorder="1" applyAlignment="1" applyProtection="1">
      <alignment horizontal="left"/>
      <protection hidden="1"/>
    </xf>
    <xf numFmtId="167" fontId="1" fillId="8" borderId="20" xfId="0" applyNumberFormat="1" applyFont="1" applyFill="1" applyBorder="1" applyAlignment="1" applyProtection="1">
      <alignment horizontal="left" shrinkToFit="1"/>
      <protection hidden="1"/>
    </xf>
    <xf numFmtId="0" fontId="8" fillId="8" borderId="31" xfId="0" applyFont="1" applyFill="1" applyBorder="1" applyAlignment="1" applyProtection="1">
      <alignment horizontal="left" shrinkToFit="1"/>
      <protection hidden="1"/>
    </xf>
    <xf numFmtId="0" fontId="1" fillId="8" borderId="13" xfId="0" applyFont="1" applyFill="1" applyBorder="1" applyAlignment="1" applyProtection="1">
      <alignment horizontal="left" shrinkToFit="1"/>
      <protection hidden="1"/>
    </xf>
    <xf numFmtId="14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7" fontId="8" fillId="8" borderId="13" xfId="0" applyNumberFormat="1" applyFont="1" applyFill="1" applyBorder="1" applyAlignment="1" applyProtection="1">
      <alignment horizontal="left" shrinkToFit="1"/>
      <protection hidden="1"/>
    </xf>
    <xf numFmtId="169" fontId="1" fillId="8" borderId="13" xfId="0" applyNumberFormat="1" applyFont="1" applyFill="1" applyBorder="1" applyAlignment="1" applyProtection="1">
      <alignment horizontal="left" shrinkToFit="1"/>
      <protection hidden="1"/>
    </xf>
    <xf numFmtId="164" fontId="23" fillId="8" borderId="13" xfId="2" applyNumberFormat="1" applyFill="1" applyBorder="1" applyAlignment="1" applyProtection="1">
      <alignment horizontal="left" shrinkToFit="1"/>
      <protection hidden="1"/>
    </xf>
    <xf numFmtId="1" fontId="1" fillId="10" borderId="13" xfId="0" applyNumberFormat="1" applyFont="1" applyFill="1" applyBorder="1" applyAlignment="1" applyProtection="1">
      <alignment horizontal="center"/>
      <protection hidden="1"/>
    </xf>
    <xf numFmtId="1" fontId="1" fillId="10" borderId="13" xfId="0" applyNumberFormat="1" applyFont="1" applyFill="1" applyBorder="1" applyAlignment="1" applyProtection="1">
      <alignment horizontal="center" shrinkToFit="1"/>
      <protection hidden="1"/>
    </xf>
    <xf numFmtId="1" fontId="1" fillId="7" borderId="30" xfId="0" applyNumberFormat="1" applyFont="1" applyFill="1" applyBorder="1" applyAlignment="1" applyProtection="1">
      <alignment horizontal="center" vertical="center"/>
      <protection hidden="1"/>
    </xf>
    <xf numFmtId="1" fontId="1" fillId="7" borderId="38" xfId="0" applyNumberFormat="1" applyFont="1" applyFill="1" applyBorder="1" applyAlignment="1" applyProtection="1">
      <alignment horizontal="center" vertical="center"/>
      <protection hidden="1"/>
    </xf>
    <xf numFmtId="1" fontId="1" fillId="7" borderId="30" xfId="0" applyNumberFormat="1" applyFont="1" applyFill="1" applyBorder="1" applyAlignment="1" applyProtection="1">
      <alignment horizontal="center"/>
      <protection hidden="1"/>
    </xf>
    <xf numFmtId="1" fontId="1" fillId="7" borderId="31" xfId="0" applyNumberFormat="1" applyFont="1" applyFill="1" applyBorder="1" applyAlignment="1" applyProtection="1">
      <alignment horizont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38" xfId="0" applyNumberFormat="1" applyFont="1" applyFill="1" applyBorder="1" applyAlignment="1" applyProtection="1">
      <alignment horizontal="center"/>
      <protection hidden="1"/>
    </xf>
    <xf numFmtId="0" fontId="1" fillId="10" borderId="38" xfId="0" applyFont="1" applyFill="1" applyBorder="1" applyAlignment="1" applyProtection="1">
      <alignment horizontal="left"/>
      <protection hidden="1"/>
    </xf>
    <xf numFmtId="1" fontId="1" fillId="14" borderId="13" xfId="0" applyNumberFormat="1" applyFont="1" applyFill="1" applyBorder="1" applyAlignment="1" applyProtection="1">
      <alignment horizontal="center"/>
      <protection hidden="1"/>
    </xf>
    <xf numFmtId="0" fontId="1" fillId="8" borderId="30" xfId="0" applyFont="1" applyFill="1" applyBorder="1" applyProtection="1">
      <protection hidden="1"/>
    </xf>
    <xf numFmtId="0" fontId="1" fillId="8" borderId="35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9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166" fontId="14" fillId="0" borderId="0" xfId="0" applyNumberFormat="1" applyFont="1" applyAlignment="1" applyProtection="1">
      <alignment horizontal="left" vertical="top" shrinkToFit="1"/>
      <protection hidden="1"/>
    </xf>
    <xf numFmtId="1" fontId="1" fillId="6" borderId="50" xfId="0" applyNumberFormat="1" applyFont="1" applyFill="1" applyBorder="1" applyAlignment="1" applyProtection="1">
      <alignment horizontal="center"/>
      <protection locked="0" hidden="1"/>
    </xf>
    <xf numFmtId="1" fontId="1" fillId="6" borderId="34" xfId="0" applyNumberFormat="1" applyFont="1" applyFill="1" applyBorder="1" applyAlignment="1" applyProtection="1">
      <alignment horizontal="center"/>
      <protection locked="0" hidden="1"/>
    </xf>
    <xf numFmtId="0" fontId="5" fillId="3" borderId="54" xfId="0" applyFont="1" applyFill="1" applyBorder="1" applyAlignment="1" applyProtection="1">
      <alignment horizontal="center" textRotation="90" shrinkToFit="1"/>
      <protection hidden="1"/>
    </xf>
    <xf numFmtId="0" fontId="1" fillId="0" borderId="55" xfId="0" applyFont="1" applyBorder="1" applyAlignment="1" applyProtection="1">
      <alignment horizontal="left"/>
      <protection locked="0" hidden="1"/>
    </xf>
    <xf numFmtId="0" fontId="1" fillId="0" borderId="56" xfId="0" applyFont="1" applyBorder="1" applyAlignment="1" applyProtection="1">
      <alignment horizontal="left"/>
      <protection locked="0" hidden="1"/>
    </xf>
    <xf numFmtId="0" fontId="1" fillId="0" borderId="57" xfId="0" applyFont="1" applyBorder="1" applyAlignment="1" applyProtection="1">
      <alignment horizontal="left"/>
      <protection locked="0" hidden="1"/>
    </xf>
    <xf numFmtId="0" fontId="27" fillId="0" borderId="0" xfId="0" applyFont="1" applyAlignment="1" applyProtection="1">
      <alignment horizontal="left"/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" fillId="5" borderId="62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5" borderId="44" xfId="0" applyFont="1" applyFill="1" applyBorder="1" applyAlignment="1" applyProtection="1">
      <alignment horizontal="center"/>
      <protection hidden="1"/>
    </xf>
    <xf numFmtId="0" fontId="5" fillId="4" borderId="16" xfId="0" applyFont="1" applyFill="1" applyBorder="1" applyAlignment="1" applyProtection="1">
      <alignment horizontal="center" textRotation="90" wrapText="1"/>
      <protection hidden="1"/>
    </xf>
    <xf numFmtId="0" fontId="7" fillId="4" borderId="63" xfId="0" applyFont="1" applyFill="1" applyBorder="1" applyAlignment="1" applyProtection="1">
      <alignment horizontal="center" textRotation="90" wrapText="1"/>
      <protection hidden="1"/>
    </xf>
    <xf numFmtId="0" fontId="7" fillId="4" borderId="10" xfId="0" applyFont="1" applyFill="1" applyBorder="1" applyAlignment="1" applyProtection="1">
      <alignment horizontal="center" textRotation="90" wrapText="1"/>
      <protection hidden="1"/>
    </xf>
    <xf numFmtId="167" fontId="1" fillId="0" borderId="64" xfId="0" applyNumberFormat="1" applyFont="1" applyBorder="1" applyAlignment="1" applyProtection="1">
      <alignment horizontal="left" shrinkToFi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textRotation="90"/>
      <protection hidden="1"/>
    </xf>
    <xf numFmtId="0" fontId="5" fillId="3" borderId="16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11" xfId="0" applyFont="1" applyFill="1" applyBorder="1" applyAlignment="1" applyProtection="1">
      <alignment horizontal="center" vertical="center" textRotation="90" wrapText="1"/>
      <protection hidden="1"/>
    </xf>
    <xf numFmtId="0" fontId="5" fillId="3" borderId="3" xfId="0" applyFont="1" applyFill="1" applyBorder="1" applyAlignment="1" applyProtection="1">
      <alignment horizontal="center" vertical="center" textRotation="90" wrapText="1"/>
      <protection hidden="1"/>
    </xf>
    <xf numFmtId="0" fontId="5" fillId="3" borderId="7" xfId="0" applyFont="1" applyFill="1" applyBorder="1" applyAlignment="1" applyProtection="1">
      <alignment horizontal="center" vertical="center" textRotation="90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5" fillId="3" borderId="53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26" fillId="3" borderId="7" xfId="0" applyFont="1" applyFill="1" applyBorder="1" applyAlignment="1" applyProtection="1">
      <alignment horizontal="center" textRotation="90" wrapText="1"/>
      <protection hidden="1"/>
    </xf>
    <xf numFmtId="0" fontId="5" fillId="3" borderId="8" xfId="0" applyFont="1" applyFill="1" applyBorder="1" applyAlignment="1" applyProtection="1">
      <alignment horizontal="center" textRotation="90"/>
      <protection hidden="1"/>
    </xf>
    <xf numFmtId="0" fontId="16" fillId="10" borderId="15" xfId="0" applyFont="1" applyFill="1" applyBorder="1" applyAlignment="1" applyProtection="1">
      <alignment horizontal="center" vertical="center"/>
      <protection hidden="1"/>
    </xf>
    <xf numFmtId="0" fontId="17" fillId="10" borderId="10" xfId="0" applyFont="1" applyFill="1" applyBorder="1" applyAlignment="1" applyProtection="1">
      <alignment horizontal="center" vertical="center"/>
      <protection hidden="1"/>
    </xf>
    <xf numFmtId="0" fontId="5" fillId="3" borderId="58" xfId="0" applyFont="1" applyFill="1" applyBorder="1" applyAlignment="1" applyProtection="1">
      <alignment horizontal="center" vertical="center" shrinkToFit="1"/>
      <protection hidden="1"/>
    </xf>
    <xf numFmtId="0" fontId="5" fillId="3" borderId="59" xfId="0" applyFont="1" applyFill="1" applyBorder="1" applyAlignment="1" applyProtection="1">
      <alignment horizontal="center" vertical="center" shrinkToFit="1"/>
      <protection hidden="1"/>
    </xf>
    <xf numFmtId="0" fontId="5" fillId="3" borderId="46" xfId="0" applyFont="1" applyFill="1" applyBorder="1" applyAlignment="1" applyProtection="1">
      <alignment horizontal="center" vertical="center" shrinkToFit="1"/>
      <protection hidden="1"/>
    </xf>
    <xf numFmtId="0" fontId="5" fillId="3" borderId="60" xfId="0" applyFont="1" applyFill="1" applyBorder="1" applyAlignment="1" applyProtection="1">
      <alignment horizontal="center"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61" xfId="0" applyFont="1" applyFill="1" applyBorder="1" applyAlignment="1" applyProtection="1">
      <alignment horizontal="center" vertical="center" shrinkToFit="1"/>
      <protection hidden="1"/>
    </xf>
    <xf numFmtId="166" fontId="10" fillId="10" borderId="26" xfId="0" applyNumberFormat="1" applyFont="1" applyFill="1" applyBorder="1" applyAlignment="1" applyProtection="1">
      <alignment horizontal="left" vertical="center" wrapText="1" shrinkToFit="1"/>
      <protection hidden="1"/>
    </xf>
    <xf numFmtId="0" fontId="22" fillId="0" borderId="51" xfId="0" applyFont="1" applyBorder="1" applyAlignment="1" applyProtection="1">
      <alignment horizontal="left" vertical="center" wrapText="1" shrinkToFit="1"/>
      <protection hidden="1"/>
    </xf>
    <xf numFmtId="0" fontId="22" fillId="0" borderId="50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0" borderId="26" xfId="1" applyFont="1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166" fontId="5" fillId="0" borderId="26" xfId="0" applyNumberFormat="1" applyFont="1" applyBorder="1" applyAlignment="1" applyProtection="1">
      <alignment horizontal="left" vertical="top" shrinkToFit="1"/>
      <protection hidden="1"/>
    </xf>
    <xf numFmtId="0" fontId="0" fillId="0" borderId="51" xfId="0" applyBorder="1" applyAlignment="1" applyProtection="1">
      <alignment horizontal="left" vertical="top" shrinkToFit="1"/>
      <protection hidden="1"/>
    </xf>
    <xf numFmtId="0" fontId="0" fillId="0" borderId="50" xfId="0" applyBorder="1" applyAlignment="1" applyProtection="1">
      <alignment horizontal="left" vertical="top" shrinkToFit="1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1" fontId="10" fillId="7" borderId="15" xfId="0" applyNumberFormat="1" applyFont="1" applyFill="1" applyBorder="1" applyAlignment="1" applyProtection="1">
      <alignment horizontal="center" vertical="center"/>
      <protection hidden="1"/>
    </xf>
    <xf numFmtId="1" fontId="10" fillId="7" borderId="10" xfId="0" applyNumberFormat="1" applyFont="1" applyFill="1" applyBorder="1" applyAlignment="1" applyProtection="1">
      <alignment horizontal="center" vertical="center"/>
      <protection hidden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showGridLines="0" tabSelected="1" topLeftCell="A5" zoomScaleNormal="100" workbookViewId="0">
      <pane xSplit="2" topLeftCell="C1" activePane="topRight" state="frozen"/>
      <selection pane="topRight" activeCell="L10" sqref="L10"/>
    </sheetView>
  </sheetViews>
  <sheetFormatPr defaultColWidth="8.88671875" defaultRowHeight="13.2"/>
  <cols>
    <col min="1" max="1" width="3.6640625" style="3" customWidth="1"/>
    <col min="2" max="3" width="15.6640625" style="2" customWidth="1"/>
    <col min="4" max="4" width="10.6640625" style="2" customWidth="1"/>
    <col min="5" max="5" width="20.6640625" style="2" customWidth="1"/>
    <col min="6" max="6" width="6.6640625" style="3" customWidth="1"/>
    <col min="7" max="7" width="20.6640625" style="2" customWidth="1"/>
    <col min="8" max="8" width="15.6640625" style="2" customWidth="1"/>
    <col min="9" max="9" width="30.6640625" style="2" customWidth="1"/>
    <col min="10" max="10" width="7.6640625" style="2" customWidth="1"/>
    <col min="11" max="11" width="12.6640625" style="2" customWidth="1"/>
    <col min="12" max="12" width="7.6640625" style="2" customWidth="1"/>
    <col min="13" max="17" width="3.6640625" style="4" customWidth="1"/>
    <col min="18" max="28" width="3.6640625" style="2" customWidth="1"/>
    <col min="29" max="29" width="13.33203125" style="2" customWidth="1"/>
    <col min="30" max="35" width="7.6640625" style="2" customWidth="1"/>
    <col min="36" max="36" width="7.6640625" style="95" customWidth="1"/>
    <col min="37" max="37" width="7.6640625" style="3" customWidth="1"/>
    <col min="38" max="38" width="7.6640625" style="2" customWidth="1"/>
    <col min="39" max="40" width="20.6640625" style="2" customWidth="1"/>
    <col min="41" max="41" width="10.6640625" style="236" customWidth="1"/>
    <col min="42" max="43" width="3.6640625" style="236" customWidth="1"/>
    <col min="44" max="53" width="11.33203125" style="236" customWidth="1"/>
    <col min="54" max="1019" width="11.33203125" style="2" customWidth="1"/>
    <col min="1020" max="1021" width="11.33203125" style="95" customWidth="1"/>
    <col min="1022" max="16384" width="8.88671875" style="95"/>
  </cols>
  <sheetData>
    <row r="1" spans="1:1020" ht="34.35" customHeight="1" thickBot="1">
      <c r="A1" s="7"/>
      <c r="B1" s="5"/>
      <c r="C1" s="35" t="s">
        <v>91</v>
      </c>
      <c r="D1" s="6"/>
      <c r="E1" s="6"/>
      <c r="F1" s="38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3"/>
      <c r="AL1" s="5"/>
      <c r="AM1" s="5"/>
      <c r="AN1" s="5"/>
      <c r="AO1" s="234"/>
      <c r="AP1" s="234"/>
      <c r="AQ1" s="235"/>
      <c r="AR1" s="235"/>
      <c r="AS1" s="235"/>
      <c r="AT1" s="235"/>
    </row>
    <row r="2" spans="1:1020" s="96" customFormat="1" ht="24.9" customHeight="1" thickBot="1">
      <c r="A2" s="58"/>
      <c r="B2" s="59"/>
      <c r="C2" s="57"/>
      <c r="D2" s="57" t="s">
        <v>43</v>
      </c>
      <c r="E2" s="60"/>
      <c r="F2" s="61"/>
      <c r="G2" s="61"/>
      <c r="H2" s="271" t="s">
        <v>93</v>
      </c>
      <c r="I2" s="272"/>
      <c r="J2" s="60"/>
      <c r="K2" s="60"/>
      <c r="L2" s="60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6" t="s">
        <v>92</v>
      </c>
      <c r="AD2" s="59"/>
      <c r="AE2" s="59"/>
      <c r="AF2" s="266"/>
      <c r="AG2" s="266"/>
      <c r="AH2" s="266"/>
      <c r="AI2" s="266"/>
      <c r="AJ2" s="266"/>
      <c r="AK2" s="266"/>
      <c r="AL2" s="58"/>
      <c r="AM2" s="59"/>
      <c r="AN2" s="59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2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  <c r="AIE2" s="62"/>
      <c r="AIF2" s="62"/>
      <c r="AIG2" s="62"/>
      <c r="AIH2" s="62"/>
      <c r="AII2" s="62"/>
      <c r="AIJ2" s="62"/>
      <c r="AIK2" s="62"/>
      <c r="AIL2" s="62"/>
      <c r="AIM2" s="62"/>
      <c r="AIN2" s="62"/>
      <c r="AIO2" s="62"/>
      <c r="AIP2" s="62"/>
      <c r="AIQ2" s="62"/>
      <c r="AIR2" s="62"/>
      <c r="AIS2" s="62"/>
      <c r="AIT2" s="62"/>
      <c r="AIU2" s="62"/>
      <c r="AIV2" s="62"/>
      <c r="AIW2" s="62"/>
      <c r="AIX2" s="62"/>
      <c r="AIY2" s="62"/>
      <c r="AIZ2" s="62"/>
      <c r="AJA2" s="62"/>
      <c r="AJB2" s="62"/>
      <c r="AJC2" s="62"/>
      <c r="AJD2" s="62"/>
      <c r="AJE2" s="62"/>
      <c r="AJF2" s="62"/>
      <c r="AJG2" s="62"/>
      <c r="AJH2" s="62"/>
      <c r="AJI2" s="62"/>
      <c r="AJJ2" s="62"/>
      <c r="AJK2" s="62"/>
      <c r="AJL2" s="62"/>
      <c r="AJM2" s="62"/>
      <c r="AJN2" s="62"/>
      <c r="AJO2" s="62"/>
      <c r="AJP2" s="62"/>
      <c r="AJQ2" s="62"/>
      <c r="AJR2" s="62"/>
      <c r="AJS2" s="62"/>
      <c r="AJT2" s="62"/>
      <c r="AJU2" s="62"/>
      <c r="AJV2" s="62"/>
      <c r="AJW2" s="62"/>
      <c r="AJX2" s="62"/>
      <c r="AJY2" s="62"/>
      <c r="AJZ2" s="62"/>
      <c r="AKA2" s="62"/>
      <c r="AKB2" s="62"/>
      <c r="AKC2" s="62"/>
      <c r="AKD2" s="62"/>
      <c r="AKE2" s="62"/>
      <c r="AKF2" s="62"/>
      <c r="AKG2" s="62"/>
      <c r="AKH2" s="62"/>
      <c r="AKI2" s="62"/>
      <c r="AKJ2" s="62"/>
      <c r="AKK2" s="62"/>
      <c r="AKL2" s="62"/>
      <c r="AKM2" s="62"/>
      <c r="AKN2" s="62"/>
      <c r="AKO2" s="62"/>
      <c r="AKP2" s="62"/>
      <c r="AKQ2" s="62"/>
      <c r="AKR2" s="62"/>
      <c r="AKS2" s="62"/>
      <c r="AKT2" s="62"/>
      <c r="AKU2" s="62"/>
      <c r="AKV2" s="62"/>
      <c r="AKW2" s="62"/>
      <c r="AKX2" s="62"/>
      <c r="AKY2" s="62"/>
      <c r="AKZ2" s="62"/>
      <c r="ALA2" s="62"/>
      <c r="ALB2" s="62"/>
      <c r="ALC2" s="62"/>
      <c r="ALD2" s="62"/>
      <c r="ALE2" s="62"/>
      <c r="ALF2" s="62"/>
      <c r="ALG2" s="62"/>
      <c r="ALH2" s="62"/>
      <c r="ALI2" s="62"/>
      <c r="ALJ2" s="62"/>
      <c r="ALK2" s="62"/>
      <c r="ALL2" s="62"/>
      <c r="ALM2" s="62"/>
      <c r="ALN2" s="62"/>
      <c r="ALO2" s="62"/>
      <c r="ALP2" s="62"/>
      <c r="ALQ2" s="62"/>
      <c r="ALR2" s="62"/>
      <c r="ALS2" s="62"/>
      <c r="ALT2" s="62"/>
      <c r="ALU2" s="62"/>
      <c r="ALV2" s="62"/>
      <c r="ALW2" s="62"/>
      <c r="ALX2" s="62"/>
      <c r="ALY2" s="62"/>
      <c r="ALZ2" s="62"/>
      <c r="AMA2" s="62"/>
      <c r="AMB2" s="62"/>
      <c r="AMC2" s="62"/>
      <c r="AMD2" s="62"/>
      <c r="AME2" s="62"/>
    </row>
    <row r="3" spans="1:1020" ht="15" customHeight="1">
      <c r="A3" s="40"/>
      <c r="B3" s="8"/>
      <c r="C3" s="36"/>
      <c r="D3" s="9"/>
      <c r="E3" s="34"/>
      <c r="F3" s="7"/>
      <c r="G3" s="34"/>
      <c r="H3" s="34"/>
      <c r="I3" s="34"/>
      <c r="J3" s="34"/>
      <c r="K3" s="34"/>
      <c r="L3" s="34"/>
      <c r="M3" s="7"/>
      <c r="N3" s="7"/>
      <c r="O3" s="7"/>
      <c r="P3" s="7"/>
      <c r="Q3" s="7"/>
      <c r="R3" s="7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48"/>
      <c r="AF3" s="282"/>
      <c r="AG3" s="282"/>
      <c r="AH3" s="282"/>
      <c r="AI3" s="282"/>
      <c r="AJ3" s="282"/>
      <c r="AK3" s="282"/>
      <c r="AL3" s="1"/>
      <c r="AM3" s="34"/>
      <c r="AN3" s="34"/>
      <c r="AO3" s="238"/>
      <c r="AP3" s="238"/>
      <c r="AQ3" s="238"/>
      <c r="AR3" s="238"/>
      <c r="AS3" s="238"/>
      <c r="AT3" s="238"/>
    </row>
    <row r="4" spans="1:1020" ht="15" customHeight="1" thickBot="1">
      <c r="A4" s="40"/>
      <c r="B4" s="8"/>
      <c r="C4" s="10"/>
      <c r="D4" s="10"/>
      <c r="E4" s="34"/>
      <c r="F4" s="7"/>
      <c r="G4" s="34"/>
      <c r="H4" s="37"/>
      <c r="I4" s="37"/>
      <c r="J4" s="34"/>
      <c r="K4" s="34"/>
      <c r="L4" s="34"/>
      <c r="M4" s="7"/>
      <c r="N4" s="7"/>
      <c r="O4" s="7"/>
      <c r="P4" s="7"/>
      <c r="Q4" s="7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1"/>
      <c r="AG4" s="1"/>
      <c r="AH4" s="1"/>
      <c r="AI4" s="1"/>
      <c r="AJ4" s="1"/>
      <c r="AK4" s="1"/>
      <c r="AL4" s="1"/>
      <c r="AM4" s="34"/>
      <c r="AN4" s="34"/>
      <c r="AO4" s="238"/>
      <c r="AP4" s="238"/>
      <c r="AQ4" s="238"/>
      <c r="AR4" s="238"/>
      <c r="AS4" s="238"/>
      <c r="AT4" s="238"/>
    </row>
    <row r="5" spans="1:1020" s="11" customFormat="1" ht="15" customHeight="1" thickBot="1">
      <c r="A5" s="265" t="s">
        <v>0</v>
      </c>
      <c r="B5" s="289" t="s">
        <v>1</v>
      </c>
      <c r="C5" s="290" t="s">
        <v>2</v>
      </c>
      <c r="D5" s="291" t="s">
        <v>3</v>
      </c>
      <c r="E5" s="292" t="s">
        <v>4</v>
      </c>
      <c r="F5" s="292"/>
      <c r="G5" s="292"/>
      <c r="H5" s="268" t="s">
        <v>5</v>
      </c>
      <c r="I5" s="268"/>
      <c r="J5" s="269" t="s">
        <v>44</v>
      </c>
      <c r="K5" s="258" t="s">
        <v>94</v>
      </c>
      <c r="L5" s="258" t="s">
        <v>95</v>
      </c>
      <c r="M5" s="261" t="s">
        <v>39</v>
      </c>
      <c r="N5" s="262"/>
      <c r="O5" s="262"/>
      <c r="P5" s="262"/>
      <c r="Q5" s="263"/>
      <c r="R5" s="265" t="s">
        <v>6</v>
      </c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7" t="s">
        <v>7</v>
      </c>
      <c r="AD5" s="273" t="s">
        <v>8</v>
      </c>
      <c r="AE5" s="274"/>
      <c r="AF5" s="274"/>
      <c r="AG5" s="274"/>
      <c r="AH5" s="274"/>
      <c r="AI5" s="274"/>
      <c r="AJ5" s="274"/>
      <c r="AK5" s="274"/>
      <c r="AL5" s="275"/>
      <c r="AM5" s="264" t="s">
        <v>42</v>
      </c>
      <c r="AN5" s="249" t="s">
        <v>41</v>
      </c>
      <c r="AO5" s="239"/>
      <c r="AP5" s="239"/>
      <c r="AQ5" s="239"/>
      <c r="AR5" s="239"/>
      <c r="AS5" s="239"/>
      <c r="AT5" s="239"/>
      <c r="AU5" s="240"/>
      <c r="AV5" s="240"/>
      <c r="AW5" s="240"/>
      <c r="AX5" s="240"/>
      <c r="AY5" s="240"/>
      <c r="AZ5" s="240"/>
      <c r="BA5" s="240"/>
      <c r="AMF5" s="95"/>
    </row>
    <row r="6" spans="1:1020" s="11" customFormat="1" ht="15" customHeight="1" thickBot="1">
      <c r="A6" s="265"/>
      <c r="B6" s="289"/>
      <c r="C6" s="290"/>
      <c r="D6" s="291"/>
      <c r="E6" s="251" t="s">
        <v>10</v>
      </c>
      <c r="F6" s="253" t="s">
        <v>11</v>
      </c>
      <c r="G6" s="252" t="s">
        <v>12</v>
      </c>
      <c r="H6" s="254" t="s">
        <v>13</v>
      </c>
      <c r="I6" s="251" t="s">
        <v>14</v>
      </c>
      <c r="J6" s="269"/>
      <c r="K6" s="259"/>
      <c r="L6" s="259"/>
      <c r="M6" s="255" t="s">
        <v>45</v>
      </c>
      <c r="N6" s="255" t="s">
        <v>46</v>
      </c>
      <c r="O6" s="255" t="s">
        <v>47</v>
      </c>
      <c r="P6" s="255" t="s">
        <v>48</v>
      </c>
      <c r="Q6" s="255" t="s">
        <v>49</v>
      </c>
      <c r="R6" s="29" t="s">
        <v>15</v>
      </c>
      <c r="S6" s="256" t="s">
        <v>16</v>
      </c>
      <c r="T6" s="257"/>
      <c r="U6" s="256" t="s">
        <v>17</v>
      </c>
      <c r="V6" s="257"/>
      <c r="W6" s="256" t="s">
        <v>18</v>
      </c>
      <c r="X6" s="257"/>
      <c r="Y6" s="256" t="s">
        <v>19</v>
      </c>
      <c r="Z6" s="257"/>
      <c r="AA6" s="30" t="s">
        <v>20</v>
      </c>
      <c r="AB6" s="270" t="s">
        <v>52</v>
      </c>
      <c r="AC6" s="267"/>
      <c r="AD6" s="276"/>
      <c r="AE6" s="277"/>
      <c r="AF6" s="277"/>
      <c r="AG6" s="277"/>
      <c r="AH6" s="277"/>
      <c r="AI6" s="277"/>
      <c r="AJ6" s="277"/>
      <c r="AK6" s="277"/>
      <c r="AL6" s="278"/>
      <c r="AM6" s="264"/>
      <c r="AN6" s="249"/>
      <c r="AO6" s="241"/>
      <c r="AP6" s="241"/>
      <c r="AQ6" s="241"/>
      <c r="AR6" s="241"/>
      <c r="AS6" s="241"/>
      <c r="AT6" s="239"/>
      <c r="AU6" s="240"/>
      <c r="AV6" s="240"/>
      <c r="AW6" s="240"/>
      <c r="AX6" s="240"/>
      <c r="AY6" s="240"/>
      <c r="AZ6" s="240"/>
      <c r="BA6" s="240"/>
      <c r="AMF6" s="95"/>
    </row>
    <row r="7" spans="1:1020" s="11" customFormat="1" ht="181.5" customHeight="1" thickBot="1">
      <c r="A7" s="264"/>
      <c r="B7" s="289"/>
      <c r="C7" s="290"/>
      <c r="D7" s="291"/>
      <c r="E7" s="252"/>
      <c r="F7" s="253"/>
      <c r="G7" s="252"/>
      <c r="H7" s="254"/>
      <c r="I7" s="251"/>
      <c r="J7" s="269"/>
      <c r="K7" s="260"/>
      <c r="L7" s="260"/>
      <c r="M7" s="255"/>
      <c r="N7" s="255"/>
      <c r="O7" s="255"/>
      <c r="P7" s="255"/>
      <c r="Q7" s="255"/>
      <c r="R7" s="50" t="s">
        <v>50</v>
      </c>
      <c r="S7" s="51" t="s">
        <v>51</v>
      </c>
      <c r="T7" s="52" t="s">
        <v>50</v>
      </c>
      <c r="U7" s="51" t="s">
        <v>51</v>
      </c>
      <c r="V7" s="52" t="s">
        <v>50</v>
      </c>
      <c r="W7" s="51" t="s">
        <v>51</v>
      </c>
      <c r="X7" s="52" t="s">
        <v>50</v>
      </c>
      <c r="Y7" s="51" t="s">
        <v>51</v>
      </c>
      <c r="Z7" s="52" t="s">
        <v>50</v>
      </c>
      <c r="AA7" s="53" t="s">
        <v>51</v>
      </c>
      <c r="AB7" s="255"/>
      <c r="AC7" s="267"/>
      <c r="AD7" s="230" t="s">
        <v>96</v>
      </c>
      <c r="AE7" s="76" t="s">
        <v>53</v>
      </c>
      <c r="AF7" s="49" t="s">
        <v>54</v>
      </c>
      <c r="AG7" s="77" t="s">
        <v>55</v>
      </c>
      <c r="AH7" s="245" t="s">
        <v>59</v>
      </c>
      <c r="AI7" s="246" t="s">
        <v>56</v>
      </c>
      <c r="AJ7" s="247" t="s">
        <v>58</v>
      </c>
      <c r="AK7" s="54" t="s">
        <v>57</v>
      </c>
      <c r="AL7" s="55" t="s">
        <v>50</v>
      </c>
      <c r="AM7" s="265"/>
      <c r="AN7" s="250" t="s">
        <v>9</v>
      </c>
      <c r="AO7" s="88"/>
      <c r="AP7" s="88"/>
      <c r="AQ7" s="88" t="s">
        <v>21</v>
      </c>
      <c r="AR7" s="241"/>
      <c r="AS7" s="241"/>
      <c r="AT7" s="239"/>
      <c r="AU7" s="240"/>
      <c r="AV7" s="240"/>
      <c r="AW7" s="240"/>
      <c r="AX7" s="240"/>
      <c r="AY7" s="240"/>
      <c r="AZ7" s="240"/>
      <c r="BA7" s="240"/>
      <c r="AMF7" s="95"/>
    </row>
    <row r="8" spans="1:1020" ht="15" customHeight="1">
      <c r="A8" s="41">
        <v>1</v>
      </c>
      <c r="B8" s="97"/>
      <c r="C8" s="98"/>
      <c r="D8" s="99"/>
      <c r="E8" s="248"/>
      <c r="F8" s="101"/>
      <c r="G8" s="100"/>
      <c r="H8" s="102"/>
      <c r="I8" s="100"/>
      <c r="J8" s="103"/>
      <c r="K8" s="104"/>
      <c r="L8" s="104"/>
      <c r="M8" s="105"/>
      <c r="N8" s="92"/>
      <c r="O8" s="105"/>
      <c r="P8" s="92"/>
      <c r="Q8" s="105"/>
      <c r="R8" s="106"/>
      <c r="S8" s="107">
        <f>IFERROR(IF(M8="",0,IF(M8=0,0,IF(M8=1,1,""))),"-")</f>
        <v>0</v>
      </c>
      <c r="T8" s="108"/>
      <c r="U8" s="109">
        <f>IFERROR(IF(N8="",0,IF(N8=0,0,IF(N8=1,1,""))),"-")</f>
        <v>0</v>
      </c>
      <c r="V8" s="110"/>
      <c r="W8" s="107">
        <f>IFERROR(IF(O8="",0,IF(O8=0,0,IF(O8=1,1,""))),"-")</f>
        <v>0</v>
      </c>
      <c r="X8" s="108"/>
      <c r="Y8" s="109">
        <f>IFERROR(IF(P8="",0,IF(P8=0,0,IF(P8=1,1,""))),"-")</f>
        <v>0</v>
      </c>
      <c r="Z8" s="110"/>
      <c r="AA8" s="111">
        <f>IFERROR(IF(Q8="",0,IF(Q8=0,0,IF(Q8=1,1,""))),"-")</f>
        <v>0</v>
      </c>
      <c r="AB8" s="92"/>
      <c r="AC8" s="231"/>
      <c r="AD8" s="112"/>
      <c r="AF8" s="27">
        <f>IF(AD8="VHT",IF(B8&lt;&gt;"",IF(J8&lt;&gt;"",45,55),0),0)</f>
        <v>0</v>
      </c>
      <c r="AG8" s="31">
        <f>IF(AD8="VHT",IF(AE8="Áno",8,0),0)</f>
        <v>0</v>
      </c>
      <c r="AH8" s="242">
        <f>IF(AD8="LC",IF(B8&lt;&gt;"",290,0),0)</f>
        <v>0</v>
      </c>
      <c r="AI8" s="243">
        <f>IF(AD8="LC",IF(B8&lt;&gt;"",150,0),0)</f>
        <v>0</v>
      </c>
      <c r="AJ8" s="244">
        <f>IF(AD8="LC",IF(B8&lt;&gt;"",140,0),0)</f>
        <v>0</v>
      </c>
      <c r="AK8" s="64" t="str">
        <f>IF(AQ8=0,"",IF(L8=0,IF(AQ8=1,41,41+(AQ8-1)*37.5),IF(K8="","vyplň ČP",IF(L8=1,IF(AQ8=1,34.8,34.8+(AQ8-1)*32.3),IF(L8=2,IF(AQ8=1,32.2,32.2+(AQ8-1)*30.7),IF(L8&gt;=3,IF(AQ8=1,27,27+(AQ8-1)*24.5),""))))))</f>
        <v/>
      </c>
      <c r="AL8" s="33">
        <f>IF(AB8=0,SUM(R8+T8+V8+X8+Z8)*14,SUM(R8+T8+V8+X8+Z8)*9)</f>
        <v>0</v>
      </c>
      <c r="AM8" s="113"/>
      <c r="AN8" s="113"/>
      <c r="AO8" s="90"/>
      <c r="AP8" s="89"/>
      <c r="AQ8" s="90">
        <f>SUM(M8:Q8)</f>
        <v>0</v>
      </c>
      <c r="AR8" s="26"/>
      <c r="AS8" s="26"/>
      <c r="AT8" s="238"/>
    </row>
    <row r="9" spans="1:1020" ht="15" customHeight="1">
      <c r="A9" s="42">
        <v>2</v>
      </c>
      <c r="B9" s="114"/>
      <c r="C9" s="115"/>
      <c r="D9" s="116"/>
      <c r="E9" s="117"/>
      <c r="F9" s="118"/>
      <c r="G9" s="119"/>
      <c r="H9" s="120"/>
      <c r="I9" s="119"/>
      <c r="J9" s="103"/>
      <c r="K9" s="104"/>
      <c r="L9" s="121"/>
      <c r="M9" s="122"/>
      <c r="N9" s="93"/>
      <c r="O9" s="122"/>
      <c r="P9" s="93"/>
      <c r="Q9" s="122"/>
      <c r="R9" s="123"/>
      <c r="S9" s="124">
        <f>IFERROR(IF(M9="",0,IF(M9=0,0,IF(M9=1,1,""))),"-")</f>
        <v>0</v>
      </c>
      <c r="T9" s="125"/>
      <c r="U9" s="126">
        <f>IFERROR(IF(N9="",0,IF(N9=0,0,IF(N9=1,1,""))),"-")</f>
        <v>0</v>
      </c>
      <c r="V9" s="127"/>
      <c r="W9" s="124">
        <f>IFERROR(IF(O9="",0,IF(O9=0,0,IF(O9=1,1,""))),"-")</f>
        <v>0</v>
      </c>
      <c r="X9" s="125"/>
      <c r="Y9" s="126">
        <f>IFERROR(IF(P9="",0,IF(P9=0,0,IF(P9=1,1,""))),"-")</f>
        <v>0</v>
      </c>
      <c r="Z9" s="127"/>
      <c r="AA9" s="128">
        <f>IFERROR(IF(Q9="",0,IF(Q9=0,0,IF(Q9=1,1,""))),"-")</f>
        <v>0</v>
      </c>
      <c r="AB9" s="93"/>
      <c r="AC9" s="232"/>
      <c r="AD9" s="228"/>
      <c r="AE9" s="129"/>
      <c r="AF9" s="27">
        <f>IF(AD9="VHT",IF(B9&lt;&gt;"",IF(J9&lt;&gt;"",45,55),0),0)</f>
        <v>0</v>
      </c>
      <c r="AG9" s="31">
        <f>IF(AD9="VHT",IF(AE9="Áno",8,0),0)</f>
        <v>0</v>
      </c>
      <c r="AH9" s="74">
        <f>IF(AD9="LC",IF(B9&lt;&gt;"",290,0),0)</f>
        <v>0</v>
      </c>
      <c r="AI9" s="27">
        <f>IF(AD9="LC",IF(B9&lt;&gt;"",150,0),0)</f>
        <v>0</v>
      </c>
      <c r="AJ9" s="31">
        <f>IF(AD9="LC",IF(B9&lt;&gt;"",140,0),0)</f>
        <v>0</v>
      </c>
      <c r="AK9" s="65" t="str">
        <f>IF(AQ9=0,"",IF(L9=0,IF(AQ9=1,41,41+(AQ9-1)*37.5),IF(K9="","vyplň ČP",IF(L9=1,IF(AQ9=1,34.8,34.8+(AQ9-1)*32.3),IF(L9=2,IF(AQ9=1,32.2,32.2+(AQ9-1)*30.7),IF(L9&gt;=3,IF(AQ9=1,27,27+(AQ9-1)*24.5),""))))))</f>
        <v/>
      </c>
      <c r="AL9" s="27">
        <f>IF(AB9=0,SUM(R9+T9+V9+X9+Z9)*14,SUM(R9+T9+V9+X9+Z9)*9)</f>
        <v>0</v>
      </c>
      <c r="AM9" s="130"/>
      <c r="AN9" s="130"/>
      <c r="AO9" s="90"/>
      <c r="AP9" s="89"/>
      <c r="AQ9" s="90">
        <f>SUM(M9:Q9)</f>
        <v>0</v>
      </c>
      <c r="AR9" s="26"/>
      <c r="AS9" s="26"/>
      <c r="AT9" s="238"/>
    </row>
    <row r="10" spans="1:1020" ht="15" customHeight="1">
      <c r="A10" s="42">
        <v>3</v>
      </c>
      <c r="B10" s="114"/>
      <c r="C10" s="115"/>
      <c r="D10" s="116"/>
      <c r="E10" s="117"/>
      <c r="F10" s="118"/>
      <c r="G10" s="119"/>
      <c r="H10" s="120"/>
      <c r="I10" s="119"/>
      <c r="J10" s="103"/>
      <c r="K10" s="104"/>
      <c r="L10" s="121"/>
      <c r="M10" s="122"/>
      <c r="N10" s="93"/>
      <c r="O10" s="122"/>
      <c r="P10" s="93"/>
      <c r="Q10" s="122"/>
      <c r="R10" s="123"/>
      <c r="S10" s="124">
        <f>IFERROR(IF(M10="",0,IF(M10=0,0,IF(M10=1,1,""))),"-")</f>
        <v>0</v>
      </c>
      <c r="T10" s="125"/>
      <c r="U10" s="126">
        <f>IFERROR(IF(N10="",0,IF(N10=0,0,IF(N10=1,1,""))),"-")</f>
        <v>0</v>
      </c>
      <c r="V10" s="127"/>
      <c r="W10" s="124">
        <f>IFERROR(IF(O10="",0,IF(O10=0,0,IF(O10=1,1,""))),"-")</f>
        <v>0</v>
      </c>
      <c r="X10" s="125"/>
      <c r="Y10" s="126">
        <f>IFERROR(IF(P10="",0,IF(P10=0,0,IF(P10=1,1,""))),"-")</f>
        <v>0</v>
      </c>
      <c r="Z10" s="127"/>
      <c r="AA10" s="128">
        <f>IFERROR(IF(Q10="",0,IF(Q10=0,0,IF(Q10=1,1,""))),"-")</f>
        <v>0</v>
      </c>
      <c r="AB10" s="93"/>
      <c r="AC10" s="232"/>
      <c r="AD10" s="228"/>
      <c r="AE10" s="129"/>
      <c r="AF10" s="27">
        <f>IF(AD10="VHT",IF(B10&lt;&gt;"",IF(J10&lt;&gt;"",45,55),0),0)</f>
        <v>0</v>
      </c>
      <c r="AG10" s="31">
        <f>IF(AD10="VHT",IF(AE10="Áno",8,0),0)</f>
        <v>0</v>
      </c>
      <c r="AH10" s="74">
        <f>IF(AD10="LC",IF(B10&lt;&gt;"",290,0),0)</f>
        <v>0</v>
      </c>
      <c r="AI10" s="27">
        <f>IF(AD10="LC",IF(B10&lt;&gt;"",150,0),0)</f>
        <v>0</v>
      </c>
      <c r="AJ10" s="31">
        <f>IF(AD10="LC",IF(B10&lt;&gt;"",140,0),0)</f>
        <v>0</v>
      </c>
      <c r="AK10" s="65" t="str">
        <f>IF(AQ10=0,"",IF(L10=0,IF(AQ10=1,41,41+(AQ10-1)*37.5),IF(K10="","vyplň ČP",IF(L10=1,IF(AQ10=1,34.8,34.8+(AQ10-1)*32.3),IF(L10=2,IF(AQ10=1,32.2,32.2+(AQ10-1)*30.7),IF(L10&gt;=3,IF(AQ10=1,27,27+(AQ10-1)*24.5),""))))))</f>
        <v/>
      </c>
      <c r="AL10" s="27">
        <f>IF(AB10=0,SUM(R10+T10+V10+X10+Z10)*14,SUM(R10+T10+V10+X10+Z10)*9)</f>
        <v>0</v>
      </c>
      <c r="AM10" s="130"/>
      <c r="AN10" s="130"/>
      <c r="AO10" s="90"/>
      <c r="AP10" s="89"/>
      <c r="AQ10" s="90">
        <f>SUM(M10:Q10)</f>
        <v>0</v>
      </c>
      <c r="AR10" s="26"/>
      <c r="AS10" s="26"/>
      <c r="AT10" s="238"/>
    </row>
    <row r="11" spans="1:1020" ht="15" customHeight="1">
      <c r="A11" s="42">
        <v>4</v>
      </c>
      <c r="B11" s="114"/>
      <c r="C11" s="115"/>
      <c r="D11" s="116"/>
      <c r="E11" s="117"/>
      <c r="F11" s="118"/>
      <c r="G11" s="119"/>
      <c r="H11" s="120"/>
      <c r="I11" s="119"/>
      <c r="J11" s="103"/>
      <c r="K11" s="104"/>
      <c r="L11" s="121"/>
      <c r="M11" s="122"/>
      <c r="N11" s="93"/>
      <c r="O11" s="122"/>
      <c r="P11" s="93"/>
      <c r="Q11" s="122"/>
      <c r="R11" s="123"/>
      <c r="S11" s="124">
        <f>IFERROR(IF(M11="",0,IF(M11=0,0,IF(M11=1,1,""))),"-")</f>
        <v>0</v>
      </c>
      <c r="T11" s="125"/>
      <c r="U11" s="126">
        <f>IFERROR(IF(N11="",0,IF(N11=0,0,IF(N11=1,1,""))),"-")</f>
        <v>0</v>
      </c>
      <c r="V11" s="127"/>
      <c r="W11" s="124">
        <f>IFERROR(IF(O11="",0,IF(O11=0,0,IF(O11=1,1,""))),"-")</f>
        <v>0</v>
      </c>
      <c r="X11" s="125"/>
      <c r="Y11" s="126">
        <f>IFERROR(IF(P11="",0,IF(P11=0,0,IF(P11=1,1,""))),"-")</f>
        <v>0</v>
      </c>
      <c r="Z11" s="127"/>
      <c r="AA11" s="128">
        <f>IFERROR(IF(Q11="",0,IF(Q11=0,0,IF(Q11=1,1,""))),"-")</f>
        <v>0</v>
      </c>
      <c r="AB11" s="93"/>
      <c r="AC11" s="232"/>
      <c r="AD11" s="228"/>
      <c r="AE11" s="129"/>
      <c r="AF11" s="27">
        <f>IF(AD11="VHT",IF(B11&lt;&gt;"",IF(J11&lt;&gt;"",45,55),0),0)</f>
        <v>0</v>
      </c>
      <c r="AG11" s="31">
        <f>IF(AD11="VHT",IF(AE11="Áno",8,0),0)</f>
        <v>0</v>
      </c>
      <c r="AH11" s="74">
        <f>IF(AD11="LC",IF(B11&lt;&gt;"",290,0),0)</f>
        <v>0</v>
      </c>
      <c r="AI11" s="27">
        <f>IF(AD11="LC",IF(B11&lt;&gt;"",150,0),0)</f>
        <v>0</v>
      </c>
      <c r="AJ11" s="31">
        <f>IF(AD11="LC",IF(B11&lt;&gt;"",140,0),0)</f>
        <v>0</v>
      </c>
      <c r="AK11" s="65" t="str">
        <f>IF(AQ11=0,"",IF(L11=0,IF(AQ11=1,41,41+(AQ11-1)*37.5),IF(K11="","vyplň ČP",IF(L11=1,IF(AQ11=1,34.8,34.8+(AQ11-1)*32.3),IF(L11=2,IF(AQ11=1,32.2,32.2+(AQ11-1)*30.7),IF(L11&gt;=3,IF(AQ11=1,27,27+(AQ11-1)*24.5),""))))))</f>
        <v/>
      </c>
      <c r="AL11" s="27">
        <f>IF(AB11=0,SUM(R11+T11+V11+X11+Z11)*14,SUM(R11+T11+V11+X11+Z11)*9)</f>
        <v>0</v>
      </c>
      <c r="AM11" s="130"/>
      <c r="AN11" s="130"/>
      <c r="AO11" s="90"/>
      <c r="AP11" s="89"/>
      <c r="AQ11" s="90">
        <f>SUM(M11:Q11)</f>
        <v>0</v>
      </c>
      <c r="AR11" s="26"/>
      <c r="AS11" s="26"/>
      <c r="AT11" s="238"/>
    </row>
    <row r="12" spans="1:1020" ht="15" customHeight="1" thickBot="1">
      <c r="A12" s="43">
        <v>5</v>
      </c>
      <c r="B12" s="131"/>
      <c r="C12" s="132"/>
      <c r="D12" s="133"/>
      <c r="E12" s="134"/>
      <c r="F12" s="135"/>
      <c r="G12" s="136"/>
      <c r="H12" s="137"/>
      <c r="I12" s="138"/>
      <c r="J12" s="139"/>
      <c r="K12" s="140"/>
      <c r="L12" s="140"/>
      <c r="M12" s="141"/>
      <c r="N12" s="94"/>
      <c r="O12" s="141"/>
      <c r="P12" s="94"/>
      <c r="Q12" s="141"/>
      <c r="R12" s="142"/>
      <c r="S12" s="143">
        <f>IFERROR(IF(M12="",0,IF(M12=0,0,IF(M12=1,1,""))),"-")</f>
        <v>0</v>
      </c>
      <c r="T12" s="144"/>
      <c r="U12" s="145">
        <f>IFERROR(IF(N12="",0,IF(N12=0,0,IF(N12=1,1,""))),"-")</f>
        <v>0</v>
      </c>
      <c r="V12" s="146"/>
      <c r="W12" s="143">
        <f>IFERROR(IF(O12="",0,IF(O12=0,0,IF(O12=1,1,""))),"-")</f>
        <v>0</v>
      </c>
      <c r="X12" s="144"/>
      <c r="Y12" s="145">
        <f>IFERROR(IF(P12="",0,IF(P12=0,0,IF(P12=1,1,""))),"-")</f>
        <v>0</v>
      </c>
      <c r="Z12" s="146"/>
      <c r="AA12" s="147">
        <f>IFERROR(IF(Q12="",0,IF(Q12=0,0,IF(Q12=1,1,""))),"-")</f>
        <v>0</v>
      </c>
      <c r="AB12" s="94"/>
      <c r="AC12" s="233"/>
      <c r="AD12" s="229"/>
      <c r="AE12" s="148"/>
      <c r="AF12" s="28">
        <f>IF(AD12="VHT",IF(B12&lt;&gt;"",IF(J12&lt;&gt;"",45,55),0),0)</f>
        <v>0</v>
      </c>
      <c r="AG12" s="32">
        <f>IF(AD12="VHT",IF(AE12="Áno",8,0),0)</f>
        <v>0</v>
      </c>
      <c r="AH12" s="75">
        <f>IF(AD12="LC",IF(B12&lt;&gt;"",290,0),0)</f>
        <v>0</v>
      </c>
      <c r="AI12" s="28">
        <f>IF(AD12="LC",IF(B12&lt;&gt;"",150,0),0)</f>
        <v>0</v>
      </c>
      <c r="AJ12" s="32">
        <f>IF(AD12="LC",IF(B12&lt;&gt;"",140,0),0)</f>
        <v>0</v>
      </c>
      <c r="AK12" s="66" t="str">
        <f>IF(AQ12=0,"",IF(L12=0,IF(AQ12=1,41,41+(AQ12-1)*37.5),IF(K12="","vyplň ČP",IF(L12=1,IF(AQ12=1,34.8,34.8+(AQ12-1)*32.3),IF(L12=2,IF(AQ12=1,32.2,32.2+(AQ12-1)*30.7),IF(L12&gt;=3,IF(AQ12=1,27,27+(AQ12-1)*24.5),""))))))</f>
        <v/>
      </c>
      <c r="AL12" s="28">
        <f>IF(AB12=0,SUM(R12+T12+V12+X12+Z12)*14,SUM(R12+T12+V12+X12+Z12)*9)</f>
        <v>0</v>
      </c>
      <c r="AM12" s="149"/>
      <c r="AN12" s="149"/>
      <c r="AO12" s="90"/>
      <c r="AP12" s="89"/>
      <c r="AQ12" s="90">
        <f>SUM(M12:Q12)</f>
        <v>0</v>
      </c>
      <c r="AR12" s="26"/>
      <c r="AS12" s="26"/>
      <c r="AT12" s="238"/>
    </row>
    <row r="13" spans="1:1020" ht="15" customHeight="1">
      <c r="A13" s="44"/>
      <c r="B13" s="12"/>
      <c r="C13" s="13"/>
      <c r="D13" s="14"/>
      <c r="E13" s="15"/>
      <c r="F13" s="39"/>
      <c r="G13" s="15"/>
      <c r="H13" s="16"/>
      <c r="I13" s="16"/>
      <c r="J13" s="3"/>
      <c r="K13" s="17"/>
      <c r="L13" s="47"/>
      <c r="M13" s="18"/>
      <c r="N13" s="18"/>
      <c r="O13" s="18"/>
      <c r="P13" s="18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0"/>
      <c r="AD13" s="20"/>
      <c r="AE13" s="20"/>
      <c r="AF13" s="20"/>
      <c r="AG13" s="20"/>
      <c r="AH13" s="20"/>
      <c r="AI13" s="20"/>
      <c r="AJ13" s="20"/>
      <c r="AK13" s="20" t="str">
        <f>IF(AQ13&lt;&gt;0,IF(K13="",IF(AQ13=1,40,40+(AQ13-1)*37.5),IF(AQ13=1,27,27+(AQ13-1)*24.5)),"")</f>
        <v/>
      </c>
      <c r="AL13" s="21"/>
      <c r="AM13" s="24"/>
      <c r="AN13" s="24"/>
      <c r="AO13" s="90"/>
      <c r="AP13" s="89"/>
      <c r="AQ13" s="90"/>
      <c r="AR13" s="26"/>
      <c r="AS13" s="26"/>
      <c r="AT13" s="238"/>
    </row>
    <row r="14" spans="1:1020" ht="60" customHeight="1" thickBot="1">
      <c r="A14" s="44"/>
      <c r="B14" s="12"/>
      <c r="C14" s="279" t="s">
        <v>97</v>
      </c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1"/>
      <c r="U14" s="227"/>
      <c r="V14" s="227"/>
      <c r="W14" s="227"/>
      <c r="X14" s="150"/>
      <c r="Y14" s="150"/>
      <c r="Z14" s="150"/>
      <c r="AA14" s="150"/>
      <c r="AB14" s="150"/>
      <c r="AC14" s="150"/>
      <c r="AD14" s="20"/>
      <c r="AE14" s="20"/>
      <c r="AF14" s="20"/>
      <c r="AG14" s="20"/>
      <c r="AH14" s="20"/>
      <c r="AI14" s="20"/>
      <c r="AJ14" s="20"/>
      <c r="AK14" s="20"/>
      <c r="AL14" s="21"/>
      <c r="AM14" s="24"/>
      <c r="AN14" s="24"/>
      <c r="AO14" s="25"/>
      <c r="AP14" s="26"/>
      <c r="AQ14" s="25"/>
      <c r="AR14" s="26"/>
      <c r="AS14" s="26"/>
      <c r="AT14" s="238"/>
    </row>
    <row r="15" spans="1:1020" ht="15" customHeight="1" thickBot="1">
      <c r="A15" s="44"/>
      <c r="B15" s="12"/>
      <c r="C15" s="13"/>
      <c r="D15" s="14"/>
      <c r="E15" s="15"/>
      <c r="F15" s="39"/>
      <c r="G15" s="15"/>
      <c r="H15" s="16"/>
      <c r="I15" s="16"/>
      <c r="J15" s="3"/>
      <c r="K15" s="17"/>
      <c r="L15" s="17"/>
      <c r="M15" s="18"/>
      <c r="N15" s="18"/>
      <c r="O15" s="18"/>
      <c r="P15" s="18"/>
      <c r="Q15" s="1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0"/>
      <c r="AD15" s="20"/>
      <c r="AE15" s="20"/>
      <c r="AF15" s="20"/>
      <c r="AG15" s="20"/>
      <c r="AH15" s="20"/>
      <c r="AI15" s="20"/>
      <c r="AJ15" s="20"/>
      <c r="AK15" s="293" t="s">
        <v>23</v>
      </c>
      <c r="AL15" s="294"/>
      <c r="AM15" s="23"/>
      <c r="AN15" s="23"/>
      <c r="AO15" s="25"/>
      <c r="AP15" s="26"/>
      <c r="AQ15" s="25"/>
      <c r="AR15" s="26"/>
      <c r="AS15" s="26"/>
      <c r="AT15" s="238"/>
    </row>
    <row r="16" spans="1:1020" ht="15" customHeight="1">
      <c r="A16" s="44"/>
      <c r="B16" s="12"/>
      <c r="C16" s="286" t="s">
        <v>38</v>
      </c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8"/>
      <c r="U16" s="151"/>
      <c r="V16" s="151"/>
      <c r="W16" s="151"/>
      <c r="X16" s="151"/>
      <c r="Y16" s="151"/>
      <c r="Z16" s="151"/>
      <c r="AA16" s="151"/>
      <c r="AB16" s="151"/>
      <c r="AC16" s="151"/>
      <c r="AD16" s="20"/>
      <c r="AE16" s="20"/>
      <c r="AF16" s="20"/>
      <c r="AG16" s="20"/>
      <c r="AH16" s="20"/>
      <c r="AI16" s="20"/>
      <c r="AJ16" s="20"/>
      <c r="AK16" s="20" t="str">
        <f>IF(AQ16&lt;&gt;0,IF(K16="",IF(AQ16=1,40,40+(AQ16-1)*37.5),IF(AQ16=1,27,27+(AQ16-1)*24.5)),"")</f>
        <v/>
      </c>
      <c r="AL16" s="22"/>
      <c r="AM16" s="24"/>
      <c r="AN16" s="24"/>
      <c r="AO16" s="25"/>
      <c r="AP16" s="26"/>
      <c r="AQ16" s="25"/>
      <c r="AR16" s="26"/>
      <c r="AS16" s="26"/>
      <c r="AT16" s="238"/>
    </row>
    <row r="17" spans="1:1020" ht="15" customHeight="1">
      <c r="A17" s="44"/>
      <c r="B17" s="12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20"/>
      <c r="AE17" s="20"/>
      <c r="AF17" s="20"/>
      <c r="AG17" s="20"/>
      <c r="AH17" s="20"/>
      <c r="AI17" s="20"/>
      <c r="AJ17" s="20"/>
      <c r="AK17" s="20"/>
      <c r="AL17" s="22"/>
      <c r="AM17" s="24"/>
      <c r="AN17" s="24"/>
      <c r="AO17" s="25"/>
      <c r="AP17" s="26"/>
      <c r="AQ17" s="25"/>
      <c r="AR17" s="26"/>
      <c r="AS17" s="26"/>
      <c r="AT17" s="238"/>
    </row>
    <row r="18" spans="1:1020" ht="45.15" customHeight="1">
      <c r="A18" s="44"/>
      <c r="B18" s="12"/>
      <c r="C18" s="283" t="s">
        <v>24</v>
      </c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5"/>
      <c r="U18" s="152"/>
      <c r="V18" s="19"/>
      <c r="W18" s="19"/>
      <c r="X18" s="19"/>
      <c r="Y18" s="19"/>
      <c r="Z18" s="19"/>
      <c r="AA18" s="19"/>
      <c r="AB18" s="19"/>
      <c r="AC18" s="20"/>
      <c r="AD18" s="20"/>
      <c r="AE18" s="20"/>
      <c r="AF18" s="20"/>
      <c r="AG18" s="20"/>
      <c r="AH18" s="20"/>
      <c r="AI18" s="20"/>
      <c r="AJ18" s="20"/>
      <c r="AK18" s="20" t="str">
        <f>IF(AQ18&lt;&gt;0,IF(K18="",IF(AQ18=1,40,40+(AQ18-1)*37.5),IF(AQ18=1,27,27+(AQ18-1)*24.5)),"")</f>
        <v/>
      </c>
      <c r="AL18" s="22"/>
      <c r="AM18" s="24"/>
      <c r="AN18" s="24"/>
      <c r="AO18" s="25"/>
      <c r="AP18" s="26"/>
      <c r="AQ18" s="25"/>
      <c r="AR18" s="26"/>
      <c r="AS18" s="26"/>
      <c r="AT18" s="238"/>
    </row>
    <row r="19" spans="1:1020" ht="15" customHeight="1">
      <c r="A19" s="44"/>
      <c r="B19" s="1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2"/>
      <c r="V19" s="19"/>
      <c r="W19" s="19"/>
      <c r="X19" s="19"/>
      <c r="Y19" s="19"/>
      <c r="Z19" s="19"/>
      <c r="AA19" s="19"/>
      <c r="AB19" s="19"/>
      <c r="AC19" s="20"/>
      <c r="AD19" s="20"/>
      <c r="AE19" s="20"/>
      <c r="AF19" s="20"/>
      <c r="AG19" s="20"/>
      <c r="AH19" s="20"/>
      <c r="AI19" s="20"/>
      <c r="AJ19" s="20"/>
      <c r="AK19" s="20" t="str">
        <f>IF(AQ19&lt;&gt;0,IF(K19="",IF(AQ19=1,40,40+(AQ19-1)*37.5),IF(AQ19=1,27,27+(AQ19-1)*24.5)),"")</f>
        <v/>
      </c>
      <c r="AL19" s="22"/>
      <c r="AM19" s="24"/>
      <c r="AN19" s="24"/>
      <c r="AO19" s="25"/>
      <c r="AP19" s="26"/>
      <c r="AQ19" s="25"/>
      <c r="AR19" s="26"/>
      <c r="AS19" s="26"/>
      <c r="AT19" s="238"/>
    </row>
    <row r="20" spans="1:1020" ht="15" customHeight="1" thickBot="1">
      <c r="A20" s="44"/>
      <c r="B20" s="91" t="s">
        <v>85</v>
      </c>
      <c r="C20" s="13"/>
      <c r="D20" s="14"/>
      <c r="E20" s="15"/>
      <c r="F20" s="39"/>
      <c r="G20" s="15"/>
      <c r="H20" s="16"/>
      <c r="I20" s="16"/>
      <c r="J20" s="3"/>
      <c r="K20" s="17"/>
      <c r="L20" s="17"/>
      <c r="M20" s="18"/>
      <c r="N20" s="18"/>
      <c r="O20" s="18"/>
      <c r="P20" s="18"/>
      <c r="Q20" s="18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20"/>
      <c r="AE20" s="20"/>
      <c r="AF20" s="20"/>
      <c r="AG20" s="20"/>
      <c r="AH20" s="20"/>
      <c r="AI20" s="20"/>
      <c r="AJ20" s="20"/>
      <c r="AK20" s="20" t="str">
        <f>IF(AQ20&lt;&gt;0,IF(K20="",IF(AQ20=1,40,40+(AQ20-1)*37.5),IF(AQ20=1,27,27+(AQ20-1)*24.5)),"")</f>
        <v/>
      </c>
      <c r="AL20" s="21"/>
      <c r="AM20" s="24"/>
      <c r="AN20" s="24"/>
      <c r="AO20" s="25"/>
      <c r="AP20" s="26"/>
      <c r="AQ20" s="25"/>
      <c r="AR20" s="26"/>
      <c r="AS20" s="26"/>
    </row>
    <row r="21" spans="1:1020" ht="15" customHeight="1">
      <c r="A21" s="45">
        <v>1</v>
      </c>
      <c r="B21" s="154" t="s">
        <v>25</v>
      </c>
      <c r="C21" s="155" t="s">
        <v>26</v>
      </c>
      <c r="D21" s="156" t="s">
        <v>27</v>
      </c>
      <c r="E21" s="157" t="s">
        <v>28</v>
      </c>
      <c r="F21" s="158" t="s">
        <v>29</v>
      </c>
      <c r="G21" s="157" t="s">
        <v>30</v>
      </c>
      <c r="H21" s="159">
        <v>907123456</v>
      </c>
      <c r="I21" s="160" t="s">
        <v>76</v>
      </c>
      <c r="J21" s="161">
        <v>97811</v>
      </c>
      <c r="K21" s="162" t="s">
        <v>86</v>
      </c>
      <c r="L21" s="162">
        <v>0</v>
      </c>
      <c r="M21" s="163">
        <v>0</v>
      </c>
      <c r="N21" s="164">
        <v>1</v>
      </c>
      <c r="O21" s="163">
        <v>1</v>
      </c>
      <c r="P21" s="164">
        <v>1</v>
      </c>
      <c r="Q21" s="163">
        <v>0</v>
      </c>
      <c r="R21" s="165">
        <v>0</v>
      </c>
      <c r="S21" s="166">
        <f>IFERROR(IF(M21="",0,IF(M21=0,0,IF(M21=1,1,""))),"-")</f>
        <v>0</v>
      </c>
      <c r="T21" s="167">
        <v>1</v>
      </c>
      <c r="U21" s="166">
        <f>IFERROR(IF(N21="",0,IF(N21=0,0,IF(N21=1,1,""))),"-")</f>
        <v>1</v>
      </c>
      <c r="V21" s="167">
        <v>1</v>
      </c>
      <c r="W21" s="166">
        <f>IFERROR(IF(O21="",0,IF(O21=0,0,IF(O21=1,1,""))),"-")</f>
        <v>1</v>
      </c>
      <c r="X21" s="167">
        <v>1</v>
      </c>
      <c r="Y21" s="166">
        <f>IFERROR(IF(P21="",0,IF(P21=0,0,IF(P21=1,1,""))),"-")</f>
        <v>1</v>
      </c>
      <c r="Z21" s="167">
        <v>0</v>
      </c>
      <c r="AA21" s="168">
        <f>IFERROR(IF(Q21="",0,IF(Q21=0,0,IF(Q21=1,1,""))),"-")</f>
        <v>0</v>
      </c>
      <c r="AB21" s="78">
        <v>0</v>
      </c>
      <c r="AC21" s="169" t="s">
        <v>22</v>
      </c>
      <c r="AD21" s="170" t="s">
        <v>31</v>
      </c>
      <c r="AE21" s="170" t="s">
        <v>36</v>
      </c>
      <c r="AF21" s="81">
        <f>IF(AD21="VHT",IF(B21&lt;&gt;"",IF(J21&lt;&gt;"",45,55),0),0)</f>
        <v>0</v>
      </c>
      <c r="AG21" s="82">
        <f>IF(AD21="VHT",IF(AE21="Áno",8,0),0)</f>
        <v>0</v>
      </c>
      <c r="AH21" s="73">
        <f>IF(AD21="LC",IF(B21&lt;&gt;"",290,0),0)</f>
        <v>290</v>
      </c>
      <c r="AI21" s="81">
        <f>IF(AD21="LC",IF(B21&lt;&gt;"",150,0),0)</f>
        <v>150</v>
      </c>
      <c r="AJ21" s="82">
        <f>IF(AD21="LC",IF(B21&lt;&gt;"",140,0),0)</f>
        <v>140</v>
      </c>
      <c r="AK21" s="83">
        <f>IF(AQ21=0,"",IF(L21=0,IF(AQ21=1,41,41+(AQ21-1)*37.5),IF(K21="","vyplň ČP",IF(L21=1,IF(AQ21=1,34.8,34.8+(AQ21-1)*32.3),IF(L21=2,IF(AQ21=1,32.2,32.2+(AQ21-1)*30.7),IF(L21&gt;=3,IF(AQ21=1,27,27+(AQ21-1)*24.5),""))))))</f>
        <v>116</v>
      </c>
      <c r="AL21" s="81">
        <f>IF(AB21=0,SUM(R21+T21+V21+X21+Z21)*14,SUM(R21+T21+V21+X21+Z21)*9)</f>
        <v>42</v>
      </c>
      <c r="AM21" s="171" t="s">
        <v>90</v>
      </c>
      <c r="AN21" s="172"/>
      <c r="AO21" s="25" t="s">
        <v>80</v>
      </c>
      <c r="AP21" s="26"/>
      <c r="AQ21" s="25">
        <f>SUM(M21:Q21)</f>
        <v>3</v>
      </c>
      <c r="AR21" s="26"/>
      <c r="AS21" s="26"/>
    </row>
    <row r="22" spans="1:1020" ht="15" customHeight="1">
      <c r="A22" s="67">
        <v>2</v>
      </c>
      <c r="B22" s="173" t="s">
        <v>32</v>
      </c>
      <c r="C22" s="174" t="s">
        <v>33</v>
      </c>
      <c r="D22" s="175">
        <v>36617</v>
      </c>
      <c r="E22" s="176" t="s">
        <v>34</v>
      </c>
      <c r="F22" s="177">
        <v>9451</v>
      </c>
      <c r="G22" s="176" t="s">
        <v>35</v>
      </c>
      <c r="H22" s="178">
        <v>905456789</v>
      </c>
      <c r="I22" s="179" t="s">
        <v>75</v>
      </c>
      <c r="J22" s="180">
        <v>93860</v>
      </c>
      <c r="K22" s="181">
        <v>24894</v>
      </c>
      <c r="L22" s="182">
        <v>1</v>
      </c>
      <c r="M22" s="183">
        <v>0</v>
      </c>
      <c r="N22" s="184">
        <v>1</v>
      </c>
      <c r="O22" s="183">
        <v>1</v>
      </c>
      <c r="P22" s="184">
        <v>1</v>
      </c>
      <c r="Q22" s="183">
        <v>0</v>
      </c>
      <c r="R22" s="185">
        <v>0</v>
      </c>
      <c r="S22" s="186">
        <f>IFERROR(IF(M22="",0,IF(M22=0,0,IF(M22=1,1,""))),"-")</f>
        <v>0</v>
      </c>
      <c r="T22" s="187">
        <v>1</v>
      </c>
      <c r="U22" s="186">
        <f>IFERROR(IF(N22="",0,IF(N22=0,0,IF(N22=1,1,""))),"-")</f>
        <v>1</v>
      </c>
      <c r="V22" s="187">
        <v>1</v>
      </c>
      <c r="W22" s="186">
        <f>IFERROR(IF(O22="",0,IF(O22=0,0,IF(O22=1,1,""))),"-")</f>
        <v>1</v>
      </c>
      <c r="X22" s="187">
        <v>1</v>
      </c>
      <c r="Y22" s="186">
        <f>IFERROR(IF(P22="",0,IF(P22=0,0,IF(P22=1,1,""))),"-")</f>
        <v>1</v>
      </c>
      <c r="Z22" s="187">
        <v>0</v>
      </c>
      <c r="AA22" s="188">
        <f>IFERROR(IF(Q22="",0,IF(Q22=0,0,IF(Q22=1,1,""))),"-")</f>
        <v>0</v>
      </c>
      <c r="AB22" s="79">
        <v>0</v>
      </c>
      <c r="AC22" s="189" t="s">
        <v>78</v>
      </c>
      <c r="AD22" s="190" t="s">
        <v>31</v>
      </c>
      <c r="AE22" s="190" t="s">
        <v>36</v>
      </c>
      <c r="AF22" s="68">
        <f>IF(AD22="VHT",IF(B22&lt;&gt;"",IF(J22&lt;&gt;"",45,55),0),0)</f>
        <v>0</v>
      </c>
      <c r="AG22" s="84">
        <f>IF(AD22="VHT",IF(AE22="Áno",8,0),0)</f>
        <v>0</v>
      </c>
      <c r="AH22" s="71">
        <f>IF(AD22="LC",IF(B22&lt;&gt;"",290,0),0)</f>
        <v>290</v>
      </c>
      <c r="AI22" s="68">
        <f>IF(AD22="LC",IF(B22&lt;&gt;"",150,0),0)</f>
        <v>150</v>
      </c>
      <c r="AJ22" s="84">
        <f>IF(AD22="LC",IF(B22&lt;&gt;"",140,0),0)</f>
        <v>140</v>
      </c>
      <c r="AK22" s="85">
        <f>IF(AQ22=0,"",IF(L22=0,IF(AQ22=1,41,41+(AQ22-1)*37.5),IF(K22="","vyplň ČP",IF(L22=1,IF(AQ22=1,34.8,34.8+(AQ22-1)*32.3),IF(L22=2,IF(AQ22=1,32.2,32.2+(AQ22-1)*30.7),IF(L22&gt;=3,IF(AQ22=1,27,27+(AQ22-1)*24.5),""))))))</f>
        <v>99.399999999999991</v>
      </c>
      <c r="AL22" s="68">
        <f>IF(AB22=0,SUM(R22+T22+V22+X22+Z22)*14,SUM(R22+T22+V22+X22+Z22)*9)</f>
        <v>42</v>
      </c>
      <c r="AM22" s="191" t="s">
        <v>37</v>
      </c>
      <c r="AN22" s="192"/>
      <c r="AO22" s="25" t="s">
        <v>81</v>
      </c>
      <c r="AP22" s="26"/>
      <c r="AQ22" s="25">
        <f>SUM(M22:Q22)</f>
        <v>3</v>
      </c>
      <c r="AR22" s="26"/>
      <c r="AS22" s="26"/>
    </row>
    <row r="23" spans="1:1020" ht="15" customHeight="1">
      <c r="A23" s="69">
        <v>3</v>
      </c>
      <c r="B23" s="193" t="s">
        <v>60</v>
      </c>
      <c r="C23" s="194" t="s">
        <v>64</v>
      </c>
      <c r="D23" s="195">
        <v>38515</v>
      </c>
      <c r="E23" s="196" t="s">
        <v>66</v>
      </c>
      <c r="F23" s="197">
        <v>8351</v>
      </c>
      <c r="G23" s="196" t="s">
        <v>71</v>
      </c>
      <c r="H23" s="198">
        <v>915198765</v>
      </c>
      <c r="I23" s="199" t="s">
        <v>72</v>
      </c>
      <c r="J23" s="180">
        <v>92888</v>
      </c>
      <c r="K23" s="181">
        <v>25466</v>
      </c>
      <c r="L23" s="182">
        <v>2</v>
      </c>
      <c r="M23" s="183">
        <v>0</v>
      </c>
      <c r="N23" s="184">
        <v>1</v>
      </c>
      <c r="O23" s="183">
        <v>1</v>
      </c>
      <c r="P23" s="184">
        <v>1</v>
      </c>
      <c r="Q23" s="183">
        <v>0</v>
      </c>
      <c r="R23" s="185">
        <v>0</v>
      </c>
      <c r="S23" s="186">
        <f>IFERROR(IF(M23="",0,IF(M23=0,0,IF(M23=1,1,""))),"-")</f>
        <v>0</v>
      </c>
      <c r="T23" s="187">
        <v>1</v>
      </c>
      <c r="U23" s="186">
        <f>IFERROR(IF(N23="",0,IF(N23=0,0,IF(N23=1,1,""))),"-")</f>
        <v>1</v>
      </c>
      <c r="V23" s="187">
        <v>1</v>
      </c>
      <c r="W23" s="186">
        <f>IFERROR(IF(O23="",0,IF(O23=0,0,IF(O23=1,1,""))),"-")</f>
        <v>1</v>
      </c>
      <c r="X23" s="187">
        <v>1</v>
      </c>
      <c r="Y23" s="186">
        <f>IFERROR(IF(P23="",0,IF(P23=0,0,IF(P23=1,1,""))),"-")</f>
        <v>1</v>
      </c>
      <c r="Z23" s="187">
        <v>0</v>
      </c>
      <c r="AA23" s="188">
        <f>IFERROR(IF(Q23="",0,IF(Q23=0,0,IF(Q23=1,1,""))),"-")</f>
        <v>0</v>
      </c>
      <c r="AB23" s="79">
        <v>0</v>
      </c>
      <c r="AC23" s="189" t="s">
        <v>78</v>
      </c>
      <c r="AD23" s="190" t="s">
        <v>31</v>
      </c>
      <c r="AE23" s="190" t="s">
        <v>36</v>
      </c>
      <c r="AF23" s="68">
        <f>IF(AD23="VHT",IF(B23&lt;&gt;"",IF(J23&lt;&gt;"",45,55),0),0)</f>
        <v>0</v>
      </c>
      <c r="AG23" s="84">
        <f>IF(AD23="VHT",IF(AE23="Áno",8,0),0)</f>
        <v>0</v>
      </c>
      <c r="AH23" s="71">
        <f>IF(AD23="LC",IF(B23&lt;&gt;"",290,0),0)</f>
        <v>290</v>
      </c>
      <c r="AI23" s="68">
        <f>IF(AD23="LC",IF(B23&lt;&gt;"",150,0),0)</f>
        <v>150</v>
      </c>
      <c r="AJ23" s="84">
        <f>IF(AD23="LC",IF(B23&lt;&gt;"",140,0),0)</f>
        <v>140</v>
      </c>
      <c r="AK23" s="85">
        <f>IF(AQ23=0,"",IF(L23=0,IF(AQ23=1,41,41+(AQ23-1)*37.5),IF(K23="","vyplň ČP",IF(L23=1,IF(AQ23=1,34.8,34.8+(AQ23-1)*32.3),IF(L23=2,IF(AQ23=1,32.2,32.2+(AQ23-1)*30.7),IF(L23&gt;=3,IF(AQ23=1,27,27+(AQ23-1)*24.5),""))))))</f>
        <v>93.6</v>
      </c>
      <c r="AL23" s="68">
        <f>IF(AB23=0,SUM(R23+T23+V23+X23+Z23)*14,SUM(R23+T23+V23+X23+Z23)*9)</f>
        <v>42</v>
      </c>
      <c r="AM23" s="200" t="s">
        <v>89</v>
      </c>
      <c r="AN23" s="201"/>
      <c r="AO23" s="25" t="s">
        <v>82</v>
      </c>
      <c r="AP23" s="26"/>
      <c r="AQ23" s="25">
        <f>SUM(M23:Q23)</f>
        <v>3</v>
      </c>
      <c r="AR23" s="26"/>
      <c r="AS23" s="26"/>
    </row>
    <row r="24" spans="1:1020" ht="15" customHeight="1">
      <c r="A24" s="69">
        <v>4</v>
      </c>
      <c r="B24" s="202" t="s">
        <v>61</v>
      </c>
      <c r="C24" s="203" t="s">
        <v>65</v>
      </c>
      <c r="D24" s="195">
        <v>33695</v>
      </c>
      <c r="E24" s="196" t="s">
        <v>68</v>
      </c>
      <c r="F24" s="204">
        <v>9654</v>
      </c>
      <c r="G24" s="196" t="s">
        <v>70</v>
      </c>
      <c r="H24" s="198">
        <v>903321789</v>
      </c>
      <c r="I24" s="199" t="s">
        <v>73</v>
      </c>
      <c r="J24" s="180">
        <v>96780</v>
      </c>
      <c r="K24" s="181">
        <v>25384</v>
      </c>
      <c r="L24" s="182" t="s">
        <v>40</v>
      </c>
      <c r="M24" s="183">
        <v>0</v>
      </c>
      <c r="N24" s="184">
        <v>1</v>
      </c>
      <c r="O24" s="183">
        <v>1</v>
      </c>
      <c r="P24" s="184">
        <v>1</v>
      </c>
      <c r="Q24" s="183">
        <v>0</v>
      </c>
      <c r="R24" s="185">
        <v>0</v>
      </c>
      <c r="S24" s="186">
        <f>IFERROR(IF(M24="",0,IF(M24=0,0,IF(M24=1,1,""))),"-")</f>
        <v>0</v>
      </c>
      <c r="T24" s="187">
        <v>1</v>
      </c>
      <c r="U24" s="186">
        <f>IFERROR(IF(N24="",0,IF(N24=0,0,IF(N24=1,1,""))),"-")</f>
        <v>1</v>
      </c>
      <c r="V24" s="187">
        <v>1</v>
      </c>
      <c r="W24" s="186">
        <f>IFERROR(IF(O24="",0,IF(O24=0,0,IF(O24=1,1,""))),"-")</f>
        <v>1</v>
      </c>
      <c r="X24" s="187">
        <v>1</v>
      </c>
      <c r="Y24" s="186">
        <f>IFERROR(IF(P24="",0,IF(P24=0,0,IF(P24=1,1,""))),"-")</f>
        <v>1</v>
      </c>
      <c r="Z24" s="187">
        <v>0</v>
      </c>
      <c r="AA24" s="188">
        <f>IFERROR(IF(Q24="",0,IF(Q24=0,0,IF(Q24=1,1,""))),"-")</f>
        <v>0</v>
      </c>
      <c r="AB24" s="79">
        <v>0</v>
      </c>
      <c r="AC24" s="189" t="s">
        <v>78</v>
      </c>
      <c r="AD24" s="190" t="s">
        <v>31</v>
      </c>
      <c r="AE24" s="190" t="s">
        <v>36</v>
      </c>
      <c r="AF24" s="68">
        <f>IF(AD24="VHT",IF(B24&lt;&gt;"",IF(J24&lt;&gt;"",45,55),0),0)</f>
        <v>0</v>
      </c>
      <c r="AG24" s="84">
        <f>IF(AD24="VHT",IF(AE24="Áno",8,0),0)</f>
        <v>0</v>
      </c>
      <c r="AH24" s="71">
        <f>IF(AD24="LC",IF(B24&lt;&gt;"",290,0),0)</f>
        <v>290</v>
      </c>
      <c r="AI24" s="68">
        <f>IF(AD24="LC",IF(B24&lt;&gt;"",150,0),0)</f>
        <v>150</v>
      </c>
      <c r="AJ24" s="84">
        <f>IF(AD24="LC",IF(B24&lt;&gt;"",140,0),0)</f>
        <v>140</v>
      </c>
      <c r="AK24" s="85">
        <f>IF(AQ24=0,"",IF(L24=0,IF(AQ24=1,41,41+(AQ24-1)*37.5),IF(K24="","vyplň ČP",IF(L24=1,IF(AQ24=1,34.8,34.8+(AQ24-1)*32.3),IF(L24=2,IF(AQ24=1,32.2,32.2+(AQ24-1)*30.7),IF(L24&gt;=3,IF(AQ24=1,27,27+(AQ24-1)*24.5),""))))))</f>
        <v>76</v>
      </c>
      <c r="AL24" s="68">
        <f>IF(AB24=0,SUM(R24+T24+V24+X24+Z24)*14,SUM(R24+T24+V24+X24+Z24)*9)</f>
        <v>42</v>
      </c>
      <c r="AM24" s="200"/>
      <c r="AN24" s="201"/>
      <c r="AO24" s="25" t="s">
        <v>83</v>
      </c>
      <c r="AP24" s="26"/>
      <c r="AQ24" s="25">
        <f>SUM(M24:Q24)</f>
        <v>3</v>
      </c>
      <c r="AR24" s="26"/>
      <c r="AS24" s="26"/>
    </row>
    <row r="25" spans="1:1020" s="2" customFormat="1" ht="15" customHeight="1" thickBot="1">
      <c r="A25" s="46">
        <v>5</v>
      </c>
      <c r="B25" s="205" t="s">
        <v>62</v>
      </c>
      <c r="C25" s="206" t="s">
        <v>63</v>
      </c>
      <c r="D25" s="207">
        <v>22079</v>
      </c>
      <c r="E25" s="208" t="s">
        <v>67</v>
      </c>
      <c r="F25" s="209" t="s">
        <v>77</v>
      </c>
      <c r="G25" s="208" t="s">
        <v>69</v>
      </c>
      <c r="H25" s="210">
        <v>907459823</v>
      </c>
      <c r="I25" s="211" t="s">
        <v>74</v>
      </c>
      <c r="J25" s="212">
        <v>97923</v>
      </c>
      <c r="K25" s="213">
        <v>26831</v>
      </c>
      <c r="L25" s="213" t="s">
        <v>40</v>
      </c>
      <c r="M25" s="214">
        <v>0</v>
      </c>
      <c r="N25" s="215">
        <v>1</v>
      </c>
      <c r="O25" s="214">
        <v>1</v>
      </c>
      <c r="P25" s="215">
        <v>1</v>
      </c>
      <c r="Q25" s="214">
        <v>0</v>
      </c>
      <c r="R25" s="216">
        <v>0</v>
      </c>
      <c r="S25" s="217">
        <f>IFERROR(IF(M25="",0,IF(M25=0,0,IF(M25=1,1,""))),"-")</f>
        <v>0</v>
      </c>
      <c r="T25" s="218">
        <v>1</v>
      </c>
      <c r="U25" s="217">
        <f>IFERROR(IF(N25="",0,IF(N25=0,0,IF(N25=1,1,""))),"-")</f>
        <v>1</v>
      </c>
      <c r="V25" s="218">
        <v>1</v>
      </c>
      <c r="W25" s="217">
        <f>IFERROR(IF(O25="",0,IF(O25=0,0,IF(O25=1,1,""))),"-")</f>
        <v>1</v>
      </c>
      <c r="X25" s="218">
        <v>1</v>
      </c>
      <c r="Y25" s="217">
        <f>IFERROR(IF(P25="",0,IF(P25=0,0,IF(P25=1,1,""))),"-")</f>
        <v>1</v>
      </c>
      <c r="Z25" s="218">
        <v>0</v>
      </c>
      <c r="AA25" s="219">
        <f>IFERROR(IF(Q25="",0,IF(Q25=0,0,IF(Q25=1,1,""))),"-")</f>
        <v>0</v>
      </c>
      <c r="AB25" s="80">
        <v>1</v>
      </c>
      <c r="AC25" s="220" t="s">
        <v>22</v>
      </c>
      <c r="AD25" s="221" t="s">
        <v>79</v>
      </c>
      <c r="AE25" s="221" t="s">
        <v>36</v>
      </c>
      <c r="AF25" s="70">
        <f>IF(AD25="VHT",IF(B25&lt;&gt;"",IF(J25&lt;&gt;"",45,55),0),0)</f>
        <v>45</v>
      </c>
      <c r="AG25" s="86">
        <f>IF(AD25="VHT",IF(AE25="Áno",8,0),0)</f>
        <v>0</v>
      </c>
      <c r="AH25" s="72">
        <f>IF(AD25="LC",IF(B25&lt;&gt;"",290,0),0)</f>
        <v>0</v>
      </c>
      <c r="AI25" s="70">
        <f>IF(AD25="LC",IF(B25&lt;&gt;"",150,0),0)</f>
        <v>0</v>
      </c>
      <c r="AJ25" s="86">
        <f>IF(AD25="LC",IF(B25&lt;&gt;"",140,0),0)</f>
        <v>0</v>
      </c>
      <c r="AK25" s="87">
        <f>IF(AQ25=0,"",IF(L25=0,IF(AQ25=1,41,41+(AQ25-1)*37.5),IF(K25="","vyplň ČP",IF(L25=1,IF(AQ25=1,34.8,34.8+(AQ25-1)*32.3),IF(L25=2,IF(AQ25=1,32.2,32.2+(AQ25-1)*30.7),IF(L25&gt;=3,IF(AQ25=1,27,27+(AQ25-1)*24.5),""))))))</f>
        <v>76</v>
      </c>
      <c r="AL25" s="70">
        <f>IF(AB25=0,SUM(R25+T25+V25+X25+Z25)*14,SUM(R25+T25+V25+X25+Z25)*9)</f>
        <v>27</v>
      </c>
      <c r="AM25" s="222" t="s">
        <v>88</v>
      </c>
      <c r="AN25" s="223" t="s">
        <v>87</v>
      </c>
      <c r="AO25" s="25" t="s">
        <v>84</v>
      </c>
      <c r="AP25" s="26"/>
      <c r="AQ25" s="25">
        <f>SUM(M25:Q25)</f>
        <v>3</v>
      </c>
      <c r="AR25" s="26"/>
      <c r="AS25" s="26"/>
      <c r="AT25" s="236"/>
      <c r="AU25" s="236"/>
      <c r="AV25" s="236"/>
      <c r="AW25" s="236"/>
      <c r="AX25" s="236"/>
      <c r="AY25" s="236"/>
      <c r="AZ25" s="236"/>
      <c r="BA25" s="236"/>
      <c r="AMF25" s="95"/>
    </row>
    <row r="26" spans="1:1020">
      <c r="A26" s="44"/>
      <c r="B26" s="224"/>
      <c r="C26" s="13"/>
      <c r="D26" s="14"/>
      <c r="E26" s="15"/>
      <c r="F26" s="15"/>
      <c r="G26" s="15"/>
      <c r="H26" s="225"/>
      <c r="I26" s="15"/>
      <c r="J26" s="17"/>
      <c r="K26" s="226"/>
      <c r="L26" s="226"/>
      <c r="M26" s="18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3"/>
      <c r="AJ26" s="19"/>
      <c r="AL26" s="3"/>
      <c r="AM26" s="13"/>
      <c r="AN26" s="13"/>
      <c r="AO26" s="25"/>
      <c r="AP26" s="26"/>
      <c r="AQ26" s="25"/>
    </row>
  </sheetData>
  <sheetProtection algorithmName="SHA-512" hashValue="q7FD2AIEYXz5JhYbA10wYDFxk/vyocpuS2xD1tr3l/C463be+xZW3X3MAosEBOMVQAbM+kxSP9lszgFAV3M76Q==" saltValue="2Bv5RHifTnWqoLjSnI0nkA==" spinCount="100000" sheet="1" objects="1" scenarios="1"/>
  <mergeCells count="37">
    <mergeCell ref="C14:T14"/>
    <mergeCell ref="AF3:AK3"/>
    <mergeCell ref="C18:T18"/>
    <mergeCell ref="C16:T16"/>
    <mergeCell ref="A5:A7"/>
    <mergeCell ref="B5:B7"/>
    <mergeCell ref="C5:C7"/>
    <mergeCell ref="D5:D7"/>
    <mergeCell ref="E5:G5"/>
    <mergeCell ref="AK15:AL15"/>
    <mergeCell ref="AF2:AK2"/>
    <mergeCell ref="AC5:AC7"/>
    <mergeCell ref="H5:I5"/>
    <mergeCell ref="J5:J7"/>
    <mergeCell ref="K5:K7"/>
    <mergeCell ref="R5:AB5"/>
    <mergeCell ref="AB6:AB7"/>
    <mergeCell ref="U6:V6"/>
    <mergeCell ref="W6:X6"/>
    <mergeCell ref="H2:I2"/>
    <mergeCell ref="AD5:AL6"/>
    <mergeCell ref="AN5:AN7"/>
    <mergeCell ref="E6:E7"/>
    <mergeCell ref="F6:F7"/>
    <mergeCell ref="G6:G7"/>
    <mergeCell ref="H6:H7"/>
    <mergeCell ref="I6:I7"/>
    <mergeCell ref="M6:M7"/>
    <mergeCell ref="N6:N7"/>
    <mergeCell ref="O6:O7"/>
    <mergeCell ref="P6:P7"/>
    <mergeCell ref="Q6:Q7"/>
    <mergeCell ref="S6:T6"/>
    <mergeCell ref="Y6:Z6"/>
    <mergeCell ref="L5:L7"/>
    <mergeCell ref="M5:Q5"/>
    <mergeCell ref="AM5:AM7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R8:R12 R13:T13 U13:AB20 AB8:AB12 R19:T20 R15:T15 R17:T17 R21:R26 AB21:AB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M8:Q13 M17:Q17 M15:Q15 M19:Q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10:I10 E15:I15 H12:I13 E11:G13 E19:I26 E8:I8 E9:G9" xr:uid="{00000000-0002-0000-0000-000003000000}">
      <formula1>0</formula1>
      <formula2>0</formula2>
    </dataValidation>
    <dataValidation type="list" allowBlank="1" showErrorMessage="1" sqref="AC8:AC12 AC21:AC25" xr:uid="{00000000-0002-0000-0000-000004000000}">
      <formula1>"Súhlasim,Nesúhlasím"</formula1>
      <formula2>0</formula2>
    </dataValidation>
    <dataValidation allowBlank="1" showErrorMessage="1" sqref="AA8:AA12 AF26:AH26 Z26 S8:S12 W8:W12 U8:U12 Y8:Y12 AB26 AJ26 S21:S26 U21:U26 W21:W26 Y21:Y26 AA21:AA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T8:T12 T21:T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V8:V12 Z8:Z12 V21:V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X8:X12 X21:X26 Z21:Z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21:AE26 AD8 AE9:AE12" xr:uid="{00000000-0002-0000-0000-00000C000000}">
      <formula1>"Áno,Nie"</formula1>
      <formula2>0</formula2>
    </dataValidation>
    <dataValidation type="list" showErrorMessage="1" sqref="AD8:AD12 AD21:AD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Q8:AQ12 AQ21:AQ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Zoznam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Štofaňák Neitus</cp:lastModifiedBy>
  <cp:revision>9</cp:revision>
  <dcterms:created xsi:type="dcterms:W3CDTF">2023-11-22T17:56:06Z</dcterms:created>
  <dcterms:modified xsi:type="dcterms:W3CDTF">2026-02-03T17:42:56Z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